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ma\OneDrive\Lohiverkko\Kpto PTS ja kptosuunnitelmat, tehdyt korjaukset\"/>
    </mc:Choice>
  </mc:AlternateContent>
  <bookViews>
    <workbookView xWindow="0" yWindow="0" windowWidth="17256" windowHeight="5640" xr2:uid="{00000000-000D-0000-FFFF-FFFF00000000}"/>
  </bookViews>
  <sheets>
    <sheet name="PTS yhteenveto" sheetId="4" r:id="rId1"/>
    <sheet name="Rakenne" sheetId="1" r:id="rId2"/>
    <sheet name="LVIA" sheetId="2" r:id="rId3"/>
    <sheet name="Sähkö" sheetId="3" r:id="rId4"/>
    <sheet name="Korjaushistoria 2006-" sheetId="7" r:id="rId5"/>
  </sheets>
  <definedNames>
    <definedName name="_xlnm.Print_Area" localSheetId="0">'PTS yhteenveto'!$A$1:$N$37</definedName>
    <definedName name="_xlnm.Print_Area" localSheetId="1">Rakenne!$A$1:$Q$55</definedName>
  </definedNames>
  <calcPr calcId="171027"/>
</workbook>
</file>

<file path=xl/calcChain.xml><?xml version="1.0" encoding="utf-8"?>
<calcChain xmlns="http://schemas.openxmlformats.org/spreadsheetml/2006/main">
  <c r="L34" i="4" l="1"/>
  <c r="L33" i="4"/>
  <c r="N16" i="3"/>
  <c r="R16" i="3" s="1"/>
  <c r="N14" i="2"/>
  <c r="N49" i="1"/>
  <c r="O51" i="1" s="1"/>
  <c r="O16" i="3"/>
  <c r="R17" i="3"/>
  <c r="L32" i="4" l="1"/>
  <c r="L35" i="4" s="1"/>
  <c r="E49" i="1"/>
  <c r="E32" i="1"/>
  <c r="F2" i="1"/>
  <c r="G1" i="1"/>
  <c r="F2" i="3" l="1"/>
  <c r="F2" i="2"/>
  <c r="E7" i="3"/>
  <c r="F7" i="3"/>
  <c r="G7" i="3"/>
  <c r="H7" i="3"/>
  <c r="I7" i="3"/>
  <c r="J7" i="3"/>
  <c r="K7" i="3"/>
  <c r="L7" i="3"/>
  <c r="M7" i="3"/>
  <c r="F7" i="2"/>
  <c r="G7" i="2"/>
  <c r="H7" i="2"/>
  <c r="I7" i="2"/>
  <c r="J7" i="2"/>
  <c r="K7" i="2"/>
  <c r="L7" i="2"/>
  <c r="M7" i="2"/>
  <c r="E7" i="2"/>
  <c r="E7" i="1"/>
  <c r="F7" i="1" s="1"/>
  <c r="D31" i="4"/>
  <c r="E31" i="4"/>
  <c r="F31" i="4"/>
  <c r="G31" i="4"/>
  <c r="H31" i="4"/>
  <c r="I31" i="4"/>
  <c r="J31" i="4"/>
  <c r="K31" i="4"/>
  <c r="C31" i="4"/>
  <c r="A1" i="3"/>
  <c r="F1" i="3"/>
  <c r="A1" i="2"/>
  <c r="A1" i="1"/>
  <c r="A18" i="3"/>
  <c r="A16" i="2"/>
  <c r="A51" i="1"/>
  <c r="F1" i="2"/>
  <c r="E16" i="3"/>
  <c r="C34" i="4"/>
  <c r="F16" i="3"/>
  <c r="D34" i="4" s="1"/>
  <c r="G16" i="3"/>
  <c r="E34" i="4"/>
  <c r="H16" i="3"/>
  <c r="F34" i="4"/>
  <c r="I16" i="3"/>
  <c r="G34" i="4"/>
  <c r="J16" i="3"/>
  <c r="H34" i="4"/>
  <c r="K16" i="3"/>
  <c r="I34" i="4"/>
  <c r="L16" i="3"/>
  <c r="J34" i="4"/>
  <c r="M16" i="3"/>
  <c r="K34" i="4"/>
  <c r="D16" i="3"/>
  <c r="B34" i="4" s="1"/>
  <c r="O9" i="3"/>
  <c r="O10" i="3"/>
  <c r="O11" i="3"/>
  <c r="O12" i="3"/>
  <c r="O13" i="3"/>
  <c r="O14" i="3"/>
  <c r="O8" i="3"/>
  <c r="O9" i="2"/>
  <c r="O10" i="2"/>
  <c r="O11" i="2"/>
  <c r="O14" i="2" s="1"/>
  <c r="O12" i="2"/>
  <c r="O13" i="2"/>
  <c r="O8" i="2"/>
  <c r="E14" i="2"/>
  <c r="C33" i="4"/>
  <c r="F14" i="2"/>
  <c r="D33" i="4"/>
  <c r="G14" i="2"/>
  <c r="E33" i="4"/>
  <c r="H14" i="2"/>
  <c r="F33" i="4"/>
  <c r="I14" i="2"/>
  <c r="G33" i="4"/>
  <c r="J14" i="2"/>
  <c r="H33" i="4"/>
  <c r="K14" i="2"/>
  <c r="I33" i="4"/>
  <c r="L14" i="2"/>
  <c r="J33" i="4"/>
  <c r="M14" i="2"/>
  <c r="K33" i="4"/>
  <c r="D14" i="2"/>
  <c r="B33" i="4"/>
  <c r="M33" i="4" s="1"/>
  <c r="F49" i="1"/>
  <c r="D32" i="4" s="1"/>
  <c r="G49" i="1"/>
  <c r="H49" i="1"/>
  <c r="F32" i="4" s="1"/>
  <c r="I49" i="1"/>
  <c r="J49" i="1"/>
  <c r="H32" i="4" s="1"/>
  <c r="K49" i="1"/>
  <c r="L49" i="1"/>
  <c r="J32" i="4" s="1"/>
  <c r="M49" i="1"/>
  <c r="B32" i="4"/>
  <c r="O10" i="1"/>
  <c r="O14" i="1"/>
  <c r="O16" i="1"/>
  <c r="O18" i="1"/>
  <c r="O20" i="1"/>
  <c r="O23" i="1"/>
  <c r="O25" i="1"/>
  <c r="O28" i="1"/>
  <c r="O32" i="1"/>
  <c r="O35" i="1"/>
  <c r="O37" i="1"/>
  <c r="O39" i="1"/>
  <c r="O41" i="1"/>
  <c r="O42" i="1"/>
  <c r="O46" i="1"/>
  <c r="O8" i="1"/>
  <c r="J35" i="4" l="1"/>
  <c r="F35" i="4"/>
  <c r="H35" i="4"/>
  <c r="D35" i="4"/>
  <c r="M34" i="4"/>
  <c r="E32" i="4"/>
  <c r="E35" i="4" s="1"/>
  <c r="I32" i="4"/>
  <c r="I35" i="4" s="1"/>
  <c r="G7" i="1"/>
  <c r="O49" i="1"/>
  <c r="K32" i="4"/>
  <c r="K35" i="4" s="1"/>
  <c r="C32" i="4"/>
  <c r="C35" i="4" s="1"/>
  <c r="G32" i="4"/>
  <c r="G35" i="4" s="1"/>
  <c r="B35" i="4"/>
  <c r="H7" i="1" l="1"/>
  <c r="M32" i="4"/>
  <c r="M35" i="4" s="1"/>
  <c r="I7" i="1" l="1"/>
  <c r="J7" i="1" l="1"/>
  <c r="K7" i="1" l="1"/>
  <c r="L7" i="1" l="1"/>
  <c r="M7" i="1" l="1"/>
</calcChain>
</file>

<file path=xl/sharedStrings.xml><?xml version="1.0" encoding="utf-8"?>
<sst xmlns="http://schemas.openxmlformats.org/spreadsheetml/2006/main" count="241" uniqueCount="187">
  <si>
    <t>Rakennetekniikka</t>
  </si>
  <si>
    <t>Toimenpide-ehdotukset</t>
  </si>
  <si>
    <t>Kunto-luokka</t>
  </si>
  <si>
    <t>Kustannusarvio (x 1000 €) ja ehdotettu toteutusvuosi</t>
  </si>
  <si>
    <t>Yht.</t>
  </si>
  <si>
    <t>D6</t>
  </si>
  <si>
    <t>Viherrakenteet</t>
  </si>
  <si>
    <t>D7</t>
  </si>
  <si>
    <t>D8</t>
  </si>
  <si>
    <t>Aluevarusteet, leikkipaikka</t>
  </si>
  <si>
    <t>Aluevarusteet, Maton tamppaus, pyykin kuivaus</t>
  </si>
  <si>
    <t>D9</t>
  </si>
  <si>
    <t>Ulkopuoliset rakenteet, piha-aidat</t>
  </si>
  <si>
    <t>E4</t>
  </si>
  <si>
    <t>Putkirakenteet, salaojat huuhtelu, uudet salaojat</t>
  </si>
  <si>
    <t>F31</t>
  </si>
  <si>
    <t>F32</t>
  </si>
  <si>
    <t>Terassi korjaukset</t>
  </si>
  <si>
    <t>F33</t>
  </si>
  <si>
    <t>Ikkunat</t>
  </si>
  <si>
    <t>F34</t>
  </si>
  <si>
    <t>Ulko-ovet</t>
  </si>
  <si>
    <t>F5</t>
  </si>
  <si>
    <t>Kylpyhuoneet</t>
  </si>
  <si>
    <t>Rakennustekniikka yhteensä</t>
  </si>
  <si>
    <t>2-3</t>
  </si>
  <si>
    <t>2-4</t>
  </si>
  <si>
    <t>1-4</t>
  </si>
  <si>
    <t>1-2</t>
  </si>
  <si>
    <t>1-3</t>
  </si>
  <si>
    <t>3-5</t>
  </si>
  <si>
    <t>LVIA</t>
  </si>
  <si>
    <t>E 4</t>
  </si>
  <si>
    <t>Kaivojen sisäkansien uusiminen</t>
  </si>
  <si>
    <t>Hulevesijärjetelmän huuhtelu ja toiminnan tarkastaminen, juurien poisto</t>
  </si>
  <si>
    <t>G 11</t>
  </si>
  <si>
    <t>Putkieristeiden uusiminen</t>
  </si>
  <si>
    <t>G33</t>
  </si>
  <si>
    <t xml:space="preserve">IV- kanavien puhdistaminen </t>
  </si>
  <si>
    <t>G3</t>
  </si>
  <si>
    <t>Ilmanvaihdon korjaussuunnittelu</t>
  </si>
  <si>
    <t>G-22</t>
  </si>
  <si>
    <t>Vesi- ja viemärijärjestelmät, kuntotutkimus</t>
  </si>
  <si>
    <t>LVI-tekniikka yhteensä</t>
  </si>
  <si>
    <t>Ulkovalaistuksen kellon lisääminen</t>
  </si>
  <si>
    <t>Sähkösaneerauksen suunnittelu</t>
  </si>
  <si>
    <t>Sähkötekniikka yhteensä</t>
  </si>
  <si>
    <t>Kiinteistön PTS-ehdotus, yhteenveto korjaustarpeista</t>
  </si>
  <si>
    <t>LVIA-tekniikka</t>
  </si>
  <si>
    <t>Sähkötekniikka</t>
  </si>
  <si>
    <t>Yhteensä</t>
  </si>
  <si>
    <t xml:space="preserve"> </t>
  </si>
  <si>
    <t>ASUNTO OY LOHIVERKKO</t>
  </si>
  <si>
    <t>Toteutetut peruskorjaukset</t>
  </si>
  <si>
    <t>Toteutetut korjaukset</t>
  </si>
  <si>
    <t>Osakkaan tekemät työt (edellyttää yhtiön lupaa)</t>
  </si>
  <si>
    <t>Takuutarkastus</t>
  </si>
  <si>
    <t>Tulevat toimenpiteet</t>
  </si>
  <si>
    <t>Märkätila saneerattu B 9</t>
  </si>
  <si>
    <t>Autokatoksen katto ja sisääntulokatosten lipat</t>
  </si>
  <si>
    <t>Märkätila saneerattu B 8</t>
  </si>
  <si>
    <t>Terassipuolien paneloinnin uusiminen ja maalaus</t>
  </si>
  <si>
    <t>uusintakäsittely 2018</t>
  </si>
  <si>
    <t>Märkätila saneerattu B 5</t>
  </si>
  <si>
    <t>Öljylämmitys vaihdettu kaukolämmöksi</t>
  </si>
  <si>
    <t>A-B talojen välinen runkolinja uusittu</t>
  </si>
  <si>
    <t>A1, A 2, B6, B 7, B 10, B 11 ja C 15 märkätilat saneerattu</t>
  </si>
  <si>
    <t>B 12 märkätilat saneerattu</t>
  </si>
  <si>
    <t>Pohjoispuolen ulkopaneelit huoltomaalattu</t>
  </si>
  <si>
    <t>uusintakäsittely 2023 ?</t>
  </si>
  <si>
    <t>A 3, C 13 ja C 14 märkätilat saneerattu</t>
  </si>
  <si>
    <t>B- ja C-talojen pihavalaisimet uusittiin</t>
  </si>
  <si>
    <t>Antennijärjestelmän HD-valmius tehty</t>
  </si>
  <si>
    <t>B-talon pohjoispuolen (B12 kohdalla) katon reunapelti irti ja korjattu, aiheutti vesivahingon</t>
  </si>
  <si>
    <t>C15 WC remontti (kuivatila, ei lattiakaivoa), hyv. 5.11.2015</t>
  </si>
  <si>
    <t>ikkunat: tarkistus/huolto 2025</t>
  </si>
  <si>
    <t>B12 pohjois/itäpuolen yläkerran huoneen vesivahingoittunut seinä korjattu, eristeet uusittu</t>
  </si>
  <si>
    <t>B5 ala/yläkerran itäpuolen huoneiden seinäeristeet ja seinälevy uusittu vesivahingon takia (kostetus mitattu), vastaava B11:ssa</t>
  </si>
  <si>
    <t>HD näkyvyys korjattu B-talossa, jostain syystä 2014 tehty työ ei ollut riittävä (ainakin B6 ja B7)</t>
  </si>
  <si>
    <t>Piha-alueet: keinu purettu, leikkipaikan hiekka vaihdettu</t>
  </si>
  <si>
    <t>leikkipaikan hiekan vaihto 2018</t>
  </si>
  <si>
    <t>5_2018</t>
  </si>
  <si>
    <t>C13 keittiöremontti (märkätila); hyv. 22.3.2016</t>
  </si>
  <si>
    <t>Päällysrakenteet, pihaportaat</t>
  </si>
  <si>
    <t>Päällysrakenteet, asfaltti korjaukset</t>
  </si>
  <si>
    <t>Piha-alueen asfaltoinnin uusiminen tarvittavilta osin.</t>
  </si>
  <si>
    <t>Maanpintojen kallistuksien korjaus tarvittavilta osin, jotta pintavedet ohjautuvat riittävän etäälle rakennuksesta.</t>
  </si>
  <si>
    <t>Pihaportaiden kunnostaminen</t>
  </si>
  <si>
    <t>Piha-alueen asfaltoinnin uusiminen tarvittavilta osin</t>
  </si>
  <si>
    <t>Maanpintojen kallistuksien korjaus tarvittavilta osin, jotta pintavedet ohjautuvat riittävän etäälle rakennuksesta</t>
  </si>
  <si>
    <t>Lasten hiekkalaatikon kunnostaminen</t>
  </si>
  <si>
    <t>Normaalit huoltotoimenpiteet (teräsosien maalipinnat yms.)</t>
  </si>
  <si>
    <t>Matontamppaustelineen kunnostaminen</t>
  </si>
  <si>
    <t>Ulkopuoliset rakenteet, roskakatos, autokatos</t>
  </si>
  <si>
    <t>Piha aitojen kunnostaminen tarvittavilta osin ja huoltomaalaus.</t>
  </si>
  <si>
    <t>Parkkialueen suojakatoksen metalliosien huoltomaalaus</t>
  </si>
  <si>
    <t xml:space="preserve">Hulevesijärjestelmän kaivojen ja putkistojen huuhtelu ja toiminnan tarkastus ja tarvittaessa kunnostaminen. </t>
  </si>
  <si>
    <t>Kaivojen korroosiovaurioituneiden alakansien uusiminen.</t>
  </si>
  <si>
    <t>Juurikasvustojen poistaminen.</t>
  </si>
  <si>
    <t>Terassien rakenteiden korjaus ja kaiteiden maalaus</t>
  </si>
  <si>
    <t>Ovien tiivistäminen tarvittaessa</t>
  </si>
  <si>
    <t>Ovien uusiminen tarvittaessa, mikäli niiden karmin tai ovirungon taipumat eivät enää ole korjattavissa</t>
  </si>
  <si>
    <t>Ovipaneelien huoltomaalaus tarvittavilta osin</t>
  </si>
  <si>
    <t>Lattiakaivojen puhdistukset ja korokerenkaan tiiviyden varmistaminen</t>
  </si>
  <si>
    <t>Kosteustilanteen seuraaminen kylpyhuonetiloissa viiden (5) vuoden välein</t>
  </si>
  <si>
    <t>Rakennuksen sokkelien/ulkoseinien vierustat tulisi olla vapaana pensas ym. kasveista n. 500 mm. leveydelle saakka.</t>
  </si>
  <si>
    <t>Päällysrakenteet, maankallistukset</t>
  </si>
  <si>
    <t xml:space="preserve">Ulkoseinät, </t>
  </si>
  <si>
    <t>Köynnöskasvien poisto</t>
  </si>
  <si>
    <t>Paneloinnin huolto ja maalaus</t>
  </si>
  <si>
    <t xml:space="preserve">Ulkoseinät </t>
  </si>
  <si>
    <t>Ulkoseinät</t>
  </si>
  <si>
    <t>H11</t>
  </si>
  <si>
    <t>H13</t>
  </si>
  <si>
    <t>H22</t>
  </si>
  <si>
    <t>Pää-,kiinteistö- ja mittauskeskusten lämpökuvaus</t>
  </si>
  <si>
    <t>Sähkökuntotutkimus (pihan jälkiasennukset ja rk:t)</t>
  </si>
  <si>
    <t>H42</t>
  </si>
  <si>
    <t>Putkimaadoituksen korjaus (vesimittari)</t>
  </si>
  <si>
    <t>H5</t>
  </si>
  <si>
    <t>Valaisinhuolto yhteisiin tiloihin</t>
  </si>
  <si>
    <t>Aluevalaistuksen uusinta ml. autokatoksen johtoputkistojen uusinta</t>
  </si>
  <si>
    <t>Huom. Vuosittain toistuvat huoltotoimenpiteet eivät sisälly PTS-ehdotukseen</t>
  </si>
  <si>
    <t>Autolämmityspistorasioiden ja valojen uusinta</t>
  </si>
  <si>
    <t>Puretun savupiipun perustuksen tiivistys</t>
  </si>
  <si>
    <t>B8</t>
  </si>
  <si>
    <t>A4</t>
  </si>
  <si>
    <t>B5</t>
  </si>
  <si>
    <t>A1,A2,B6,B7,B10,B11,C15</t>
  </si>
  <si>
    <t>B12</t>
  </si>
  <si>
    <t>A3,C13,C14</t>
  </si>
  <si>
    <t>Tekninen käyttöikä 20-25v</t>
  </si>
  <si>
    <t>kosteusseuranta 5v välein</t>
  </si>
  <si>
    <t>tehty 2016</t>
  </si>
  <si>
    <t>2018 eteläpuoli, 2023 pohjoispuoli</t>
  </si>
  <si>
    <t>Tarve ?</t>
  </si>
  <si>
    <t>A4 vesilattialämmitystä ei uusittu kph-remontissa</t>
  </si>
  <si>
    <t>A3, C13, C14 vesilattialämmitystä ei uusittu kph-remontissa</t>
  </si>
  <si>
    <t xml:space="preserve">KORJAUSHISTORIA 2006 - </t>
  </si>
  <si>
    <t>B9 uusittu myös märkätilojen vesipisteille menevät vesijohdot muovisiin</t>
  </si>
  <si>
    <t>B8 uusittu myös märkätilojen vesipisteille menevät vesijohdot muovisiin</t>
  </si>
  <si>
    <t>B 5 uusittu myös märkätilojen vesipisteille menevät vesijohdot muovisiin</t>
  </si>
  <si>
    <t>C15 vesilattialämmitystä ei uusittu kph-remontissa,  A1, A2, B6,B7, B10, B11 on uusittu myös märkätilojen vesipisteille menevät vesijohdot muovisiin.</t>
  </si>
  <si>
    <t>B12 uusittu myös märkätilojen vesipisteille menevät vesijohdot muovisiin</t>
  </si>
  <si>
    <t>takuutarkastus tehty 24.8.2016</t>
  </si>
  <si>
    <t>B-talon yläkerran eteläpuolen ikkunat vaihdettu, B6, B11, B12 ikkunoiden lahot kiinnityslankut vaihdettu (vastaanotto 28.1.2016)</t>
  </si>
  <si>
    <t>Vesikaton huovan vaihto pl. autokatoksen katto (vastaanotto 20.9.2016)</t>
  </si>
  <si>
    <t>Kuntoarvio: rakenne, LVIAS (Suomen Rakennusasiantuntijat Oy 20.4.2016)</t>
  </si>
  <si>
    <t>Aidan maalaus ulkopuolelta (sisä: osakas) (Pelticenter 06/2016)</t>
  </si>
  <si>
    <t>TV lähetysten taajuusmuutos à kanavat viritetty ja B-talon vahvistin vaihdettu 27.9.2016)</t>
  </si>
  <si>
    <t>A3 ikkunapellin kaadon korjaus 06/2016</t>
  </si>
  <si>
    <t>Vesimittarin maadoituskaapeli uusittu 06/2016 t</t>
  </si>
  <si>
    <t>Puiden kaato 5 kpl (Rakennuspalvelu Mäki Oy 7.9.2016)</t>
  </si>
  <si>
    <t>Kustannustaso 2016, hintoihin sisältyy alv 24 %</t>
  </si>
  <si>
    <t>SÄHKÖ</t>
  </si>
  <si>
    <t>8_2018</t>
  </si>
  <si>
    <t>Ilmanvaihdon poistohormit puhdistettu 12/2016</t>
  </si>
  <si>
    <t>seur. puhdistus 2026</t>
  </si>
  <si>
    <t>Köynnökset poistettu ulkoseiniltä ja pensaat/kasvit sokkelien vierustalta 10/2016</t>
  </si>
  <si>
    <t>B8 valokuilun maalaus</t>
  </si>
  <si>
    <t>Asuntojen kasteluvesipisteet uusittu A2, A3, B7, B8, B12, C13 , A-talon itäpäädyssä ja B-talon länsipäädyssä (Vesijohtoliike Laitinen 12-13.9.2016)</t>
  </si>
  <si>
    <t>Pihavalaisimien uusinta (osa); Karlux ledeillä</t>
  </si>
  <si>
    <t>Eteläpuolen ulkoseinät huoltomaalattu</t>
  </si>
  <si>
    <t>Märkätila saneerattu, ikkunat vaihdettu A 4</t>
  </si>
  <si>
    <t>huoltomaalaus 2018</t>
  </si>
  <si>
    <t>Pohjois- ja itäpuolen julkisivu korjausmaalattu, sokkelit huoltomaalattu</t>
  </si>
  <si>
    <t>ikkunat 9_2017</t>
  </si>
  <si>
    <t>Kaikki ikkunat vaihdettu 11/2017, paitsi aiemmin tehdyt A4 ikkunat ja B-talon yläkerran eteläpuolen ikkunat</t>
  </si>
  <si>
    <t>9/2019</t>
  </si>
  <si>
    <t>ikkunat: tarkistus/huolto 2027, komponenttitakuu 5v, muu 10v</t>
  </si>
  <si>
    <t>B-talon länsipäädyn alla olevan putken halkeaman korjaus</t>
  </si>
  <si>
    <t>Hulevesijärjestelmän kaivojen ja putkistojen huuhtelu ja toiminnan tarkastus ( ei kunnostustarvetta)</t>
  </si>
  <si>
    <t>Kaivojen korroosiovaurioituneiden alakansien uusiminen 11 kpl</t>
  </si>
  <si>
    <t>Tiiliseinäseinävaurioiden tutkimus ja korjaus B- ja C-talo</t>
  </si>
  <si>
    <t>B-talon länsipään kaadetun kuusen alueen kunnostus, viherrakenteet ja maan pinnan kallistus</t>
  </si>
  <si>
    <t>Terassien rakenteiden korjauksia</t>
  </si>
  <si>
    <t>Kylpyhuoneiden kosteusmittaukset, paitsi A3,C13,C14 ja ent. pannuhuoneen seinä</t>
  </si>
  <si>
    <t>Patteriventtileitä vaihdettu useissa asunnoissa</t>
  </si>
  <si>
    <t xml:space="preserve">Kylpyhuoneiden ja ent. pannuhuoneen seinän kosteusmittaukset, paitsi A3,C13,C14 </t>
  </si>
  <si>
    <t>kaikkien KPH:den kosteusmittaukset 2023</t>
  </si>
  <si>
    <t>KPH</t>
  </si>
  <si>
    <t>Roskakatoksen maalaus, suoristaminen ja laatoituksen korjaaminen</t>
  </si>
  <si>
    <t>Yhteenveto korjaustarpeista 2018 - 2027</t>
  </si>
  <si>
    <t>Asunto Oy Lohiverkon PTS 2018 - 2027</t>
  </si>
  <si>
    <t>10 vuoden välein</t>
  </si>
  <si>
    <t>Homeen poisto. tiiliseinä vaurioiden tutkiminen ja korjaus</t>
  </si>
  <si>
    <t>Hallitus hyväksyi 30.1.2018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</si>
</sst>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Arial"/>
      <family val="2"/>
    </font>
    <font>
      <sz val="8"/>
      <color rgb="FF0000FF"/>
      <name val="Calibri"/>
      <family val="2"/>
      <scheme val="minor"/>
    </font>
    <font>
      <b/>
      <sz val="8"/>
      <color rgb="FF0000FF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3366"/>
      <name val="Calibri"/>
      <family val="2"/>
    </font>
    <font>
      <sz val="10"/>
      <color rgb="FF003366"/>
      <name val="Calibri"/>
      <family val="2"/>
    </font>
    <font>
      <b/>
      <sz val="10"/>
      <color rgb="FF0000FF"/>
      <name val="Calibri"/>
      <family val="2"/>
    </font>
    <font>
      <sz val="10"/>
      <color rgb="FF0000FF"/>
      <name val="Arial"/>
      <family val="2"/>
    </font>
    <font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00FF"/>
      <name val="Calibri"/>
      <family val="2"/>
    </font>
    <font>
      <sz val="10"/>
      <color rgb="FFFF0000"/>
      <name val="Calibri"/>
      <family val="2"/>
    </font>
    <font>
      <sz val="10"/>
      <color rgb="FF0000FF"/>
      <name val="Calibri"/>
      <family val="2"/>
    </font>
    <font>
      <b/>
      <sz val="11"/>
      <color rgb="FF0000FF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</font>
    <font>
      <sz val="9"/>
      <name val="Calibri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3" borderId="2" xfId="0" applyFont="1" applyFill="1" applyBorder="1"/>
    <xf numFmtId="0" fontId="12" fillId="0" borderId="0" xfId="0" applyFont="1"/>
    <xf numFmtId="0" fontId="12" fillId="2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right" vertical="center"/>
    </xf>
    <xf numFmtId="0" fontId="17" fillId="0" borderId="0" xfId="0" applyFont="1"/>
    <xf numFmtId="0" fontId="1" fillId="0" borderId="6" xfId="0" applyFont="1" applyBorder="1" applyAlignment="1">
      <alignment horizontal="left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left" wrapText="1"/>
    </xf>
    <xf numFmtId="0" fontId="12" fillId="2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18" fillId="0" borderId="0" xfId="0" applyFont="1"/>
    <xf numFmtId="0" fontId="19" fillId="3" borderId="2" xfId="0" applyFont="1" applyFill="1" applyBorder="1" applyAlignment="1">
      <alignment horizontal="center" vertical="center" wrapText="1"/>
    </xf>
    <xf numFmtId="16" fontId="19" fillId="3" borderId="2" xfId="0" quotePrefix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20" fillId="0" borderId="0" xfId="0" applyFont="1"/>
    <xf numFmtId="0" fontId="4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22" fillId="0" borderId="0" xfId="0" applyFont="1"/>
    <xf numFmtId="0" fontId="3" fillId="0" borderId="0" xfId="0" applyFont="1"/>
    <xf numFmtId="0" fontId="23" fillId="0" borderId="0" xfId="0" applyFont="1"/>
    <xf numFmtId="0" fontId="24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0" fillId="0" borderId="5" xfId="0" applyBorder="1"/>
    <xf numFmtId="0" fontId="0" fillId="0" borderId="11" xfId="0" applyBorder="1"/>
    <xf numFmtId="0" fontId="0" fillId="0" borderId="1" xfId="0" applyBorder="1"/>
    <xf numFmtId="0" fontId="27" fillId="3" borderId="10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7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10" fillId="0" borderId="0" xfId="0" applyFont="1"/>
    <xf numFmtId="0" fontId="3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 wrapText="1"/>
    </xf>
    <xf numFmtId="49" fontId="37" fillId="3" borderId="2" xfId="0" quotePrefix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 wrapText="1"/>
    </xf>
    <xf numFmtId="49" fontId="37" fillId="4" borderId="2" xfId="0" quotePrefix="1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37" fillId="3" borderId="2" xfId="0" applyFont="1" applyFill="1" applyBorder="1" applyAlignment="1">
      <alignment horizontal="center" vertical="center" wrapText="1"/>
    </xf>
    <xf numFmtId="16" fontId="37" fillId="3" borderId="2" xfId="0" quotePrefix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38" fillId="0" borderId="0" xfId="0" applyFont="1" applyProtection="1">
      <protection locked="0"/>
    </xf>
    <xf numFmtId="0" fontId="39" fillId="0" borderId="0" xfId="0" applyFont="1"/>
    <xf numFmtId="0" fontId="40" fillId="0" borderId="0" xfId="0" applyFont="1"/>
    <xf numFmtId="0" fontId="12" fillId="3" borderId="5" xfId="0" applyFont="1" applyFill="1" applyBorder="1" applyAlignment="1">
      <alignment horizontal="center" vertical="center"/>
    </xf>
    <xf numFmtId="0" fontId="9" fillId="0" borderId="0" xfId="0" applyFont="1"/>
    <xf numFmtId="14" fontId="10" fillId="0" borderId="0" xfId="0" applyNumberFormat="1" applyFont="1"/>
    <xf numFmtId="14" fontId="35" fillId="0" borderId="0" xfId="0" applyNumberFormat="1" applyFont="1"/>
    <xf numFmtId="14" fontId="10" fillId="0" borderId="0" xfId="0" applyNumberFormat="1" applyFont="1" applyAlignment="1">
      <alignment horizontal="center"/>
    </xf>
    <xf numFmtId="0" fontId="12" fillId="3" borderId="1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8" fillId="0" borderId="5" xfId="0" applyFont="1" applyBorder="1"/>
    <xf numFmtId="0" fontId="41" fillId="0" borderId="5" xfId="0" applyFont="1" applyBorder="1"/>
    <xf numFmtId="0" fontId="42" fillId="0" borderId="5" xfId="0" applyFont="1" applyBorder="1"/>
    <xf numFmtId="0" fontId="41" fillId="0" borderId="5" xfId="0" applyFont="1" applyBorder="1" applyAlignment="1">
      <alignment wrapText="1"/>
    </xf>
    <xf numFmtId="0" fontId="30" fillId="0" borderId="5" xfId="0" applyFont="1" applyBorder="1" applyAlignment="1">
      <alignment wrapText="1"/>
    </xf>
    <xf numFmtId="0" fontId="30" fillId="0" borderId="5" xfId="0" applyFont="1" applyBorder="1"/>
    <xf numFmtId="0" fontId="38" fillId="0" borderId="19" xfId="0" applyFont="1" applyBorder="1" applyAlignment="1">
      <alignment horizontal="left"/>
    </xf>
    <xf numFmtId="0" fontId="18" fillId="0" borderId="19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10" fillId="0" borderId="19" xfId="0" applyFont="1" applyBorder="1" applyAlignment="1">
      <alignment wrapText="1"/>
    </xf>
    <xf numFmtId="0" fontId="10" fillId="0" borderId="19" xfId="0" applyFont="1" applyBorder="1"/>
    <xf numFmtId="0" fontId="38" fillId="0" borderId="20" xfId="0" applyFont="1" applyBorder="1" applyAlignment="1">
      <alignment horizontal="left"/>
    </xf>
    <xf numFmtId="0" fontId="18" fillId="0" borderId="20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0" fontId="18" fillId="0" borderId="20" xfId="0" applyFont="1" applyBorder="1" applyAlignment="1">
      <alignment horizontal="left" wrapText="1"/>
    </xf>
    <xf numFmtId="0" fontId="18" fillId="0" borderId="3" xfId="0" applyFont="1" applyBorder="1"/>
    <xf numFmtId="0" fontId="3" fillId="0" borderId="20" xfId="0" applyFont="1" applyBorder="1" applyAlignment="1">
      <alignment vertical="center"/>
    </xf>
    <xf numFmtId="0" fontId="18" fillId="0" borderId="3" xfId="0" applyFont="1" applyBorder="1" applyAlignment="1">
      <alignment wrapText="1"/>
    </xf>
    <xf numFmtId="0" fontId="18" fillId="0" borderId="20" xfId="0" applyFont="1" applyBorder="1"/>
    <xf numFmtId="0" fontId="38" fillId="0" borderId="21" xfId="0" applyFont="1" applyBorder="1" applyAlignment="1">
      <alignment horizontal="left"/>
    </xf>
    <xf numFmtId="0" fontId="18" fillId="0" borderId="21" xfId="0" applyFont="1" applyBorder="1" applyAlignment="1">
      <alignment wrapText="1"/>
    </xf>
    <xf numFmtId="0" fontId="29" fillId="0" borderId="21" xfId="0" applyFont="1" applyBorder="1"/>
    <xf numFmtId="0" fontId="43" fillId="0" borderId="21" xfId="0" applyFont="1" applyBorder="1" applyAlignment="1">
      <alignment wrapText="1"/>
    </xf>
    <xf numFmtId="0" fontId="10" fillId="0" borderId="21" xfId="0" applyFont="1" applyBorder="1" applyAlignment="1">
      <alignment horizontal="center"/>
    </xf>
    <xf numFmtId="0" fontId="10" fillId="0" borderId="21" xfId="0" applyFont="1" applyBorder="1"/>
    <xf numFmtId="0" fontId="29" fillId="0" borderId="20" xfId="0" applyFont="1" applyBorder="1"/>
    <xf numFmtId="0" fontId="18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/>
    </xf>
    <xf numFmtId="0" fontId="18" fillId="0" borderId="20" xfId="0" applyFont="1" applyBorder="1" applyAlignment="1">
      <alignment vertical="center"/>
    </xf>
    <xf numFmtId="0" fontId="18" fillId="0" borderId="22" xfId="0" applyFont="1" applyBorder="1"/>
    <xf numFmtId="0" fontId="29" fillId="0" borderId="22" xfId="0" applyFont="1" applyBorder="1"/>
    <xf numFmtId="0" fontId="18" fillId="0" borderId="22" xfId="0" applyFont="1" applyBorder="1" applyAlignment="1">
      <alignment vertic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/>
    <xf numFmtId="0" fontId="18" fillId="0" borderId="21" xfId="0" applyFont="1" applyBorder="1" applyAlignment="1">
      <alignment vertical="center"/>
    </xf>
    <xf numFmtId="0" fontId="10" fillId="0" borderId="21" xfId="0" quotePrefix="1" applyFont="1" applyBorder="1" applyAlignment="1">
      <alignment horizontal="center"/>
    </xf>
    <xf numFmtId="2" fontId="18" fillId="3" borderId="20" xfId="0" applyNumberFormat="1" applyFont="1" applyFill="1" applyBorder="1" applyAlignment="1">
      <alignment vertical="center" wrapText="1"/>
    </xf>
    <xf numFmtId="2" fontId="18" fillId="0" borderId="20" xfId="0" applyNumberFormat="1" applyFont="1" applyBorder="1" applyAlignment="1">
      <alignment vertical="center" wrapText="1"/>
    </xf>
    <xf numFmtId="2" fontId="18" fillId="0" borderId="20" xfId="0" applyNumberFormat="1" applyFont="1" applyBorder="1" applyAlignment="1">
      <alignment vertical="center"/>
    </xf>
    <xf numFmtId="2" fontId="18" fillId="3" borderId="20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vertical="center" wrapText="1"/>
    </xf>
    <xf numFmtId="0" fontId="39" fillId="0" borderId="20" xfId="0" applyFont="1" applyBorder="1"/>
    <xf numFmtId="0" fontId="39" fillId="0" borderId="20" xfId="0" applyFont="1" applyBorder="1" applyAlignment="1">
      <alignment wrapText="1"/>
    </xf>
    <xf numFmtId="2" fontId="18" fillId="3" borderId="22" xfId="0" applyNumberFormat="1" applyFont="1" applyFill="1" applyBorder="1" applyAlignment="1">
      <alignment vertical="center"/>
    </xf>
    <xf numFmtId="2" fontId="18" fillId="3" borderId="19" xfId="0" applyNumberFormat="1" applyFont="1" applyFill="1" applyBorder="1" applyAlignment="1">
      <alignment vertical="center" wrapText="1"/>
    </xf>
    <xf numFmtId="0" fontId="18" fillId="0" borderId="23" xfId="0" applyFont="1" applyBorder="1"/>
    <xf numFmtId="2" fontId="18" fillId="3" borderId="23" xfId="0" applyNumberFormat="1" applyFont="1" applyFill="1" applyBorder="1" applyAlignment="1">
      <alignment vertical="center" wrapText="1"/>
    </xf>
    <xf numFmtId="0" fontId="44" fillId="0" borderId="0" xfId="0" applyFont="1"/>
    <xf numFmtId="0" fontId="45" fillId="4" borderId="5" xfId="0" applyFont="1" applyFill="1" applyBorder="1" applyAlignment="1">
      <alignment vertical="center"/>
    </xf>
    <xf numFmtId="0" fontId="45" fillId="4" borderId="5" xfId="0" applyFont="1" applyFill="1" applyBorder="1"/>
    <xf numFmtId="0" fontId="45" fillId="3" borderId="5" xfId="0" applyFont="1" applyFill="1" applyBorder="1" applyAlignment="1">
      <alignment vertical="center" wrapText="1"/>
    </xf>
    <xf numFmtId="0" fontId="45" fillId="0" borderId="5" xfId="0" applyFont="1" applyBorder="1"/>
    <xf numFmtId="0" fontId="45" fillId="0" borderId="0" xfId="0" applyFont="1"/>
    <xf numFmtId="0" fontId="45" fillId="0" borderId="5" xfId="0" applyFont="1" applyBorder="1" applyAlignment="1">
      <alignment vertical="center"/>
    </xf>
    <xf numFmtId="0" fontId="45" fillId="3" borderId="5" xfId="0" applyFont="1" applyFill="1" applyBorder="1" applyAlignment="1">
      <alignment vertical="center"/>
    </xf>
    <xf numFmtId="0" fontId="45" fillId="0" borderId="5" xfId="0" applyFont="1" applyBorder="1" applyAlignment="1">
      <alignment horizontal="justify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6" fillId="0" borderId="0" xfId="0" applyFont="1"/>
    <xf numFmtId="0" fontId="46" fillId="3" borderId="1" xfId="0" applyFont="1" applyFill="1" applyBorder="1" applyAlignment="1">
      <alignment vertical="center"/>
    </xf>
    <xf numFmtId="0" fontId="46" fillId="3" borderId="2" xfId="0" applyFont="1" applyFill="1" applyBorder="1" applyAlignment="1">
      <alignment vertical="center"/>
    </xf>
    <xf numFmtId="0" fontId="46" fillId="3" borderId="2" xfId="0" applyFont="1" applyFill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6" fillId="0" borderId="2" xfId="0" applyFont="1" applyBorder="1" applyAlignment="1">
      <alignment vertical="center"/>
    </xf>
    <xf numFmtId="0" fontId="6" fillId="3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23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" fontId="37" fillId="3" borderId="2" xfId="0" quotePrefix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4" fillId="2" borderId="12" xfId="0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i-FI"/>
              <a:t>PTS</a:t>
            </a:r>
            <a:r>
              <a:rPr lang="fi-FI" baseline="0"/>
              <a:t> YHTEENVETO 2018 - 2027</a:t>
            </a:r>
            <a:endParaRPr lang="fi-FI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'PTS yhteenveto'!$A$32</c:f>
              <c:strCache>
                <c:ptCount val="1"/>
                <c:pt idx="0">
                  <c:v>Rakennetekniikka</c:v>
                </c:pt>
              </c:strCache>
            </c:strRef>
          </c:tx>
          <c:spPr>
            <a:solidFill>
              <a:srgbClr val="FF0000"/>
            </a:solidFill>
            <a:effectLst>
              <a:glow>
                <a:schemeClr val="accent1">
                  <a:alpha val="66000"/>
                </a:schemeClr>
              </a:glow>
            </a:effectLst>
          </c:spPr>
          <c:invertIfNegative val="0"/>
          <c:cat>
            <c:numRef>
              <c:f>'PTS yhteenveto'!$C$31:$L$31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'PTS yhteenveto'!$C$32:$L$32</c:f>
              <c:numCache>
                <c:formatCode>General</c:formatCode>
                <c:ptCount val="10"/>
                <c:pt idx="0">
                  <c:v>17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54</c:v>
                </c:pt>
                <c:pt idx="5">
                  <c:v>43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7-411D-97D5-B21B2A8F8B8E}"/>
            </c:ext>
          </c:extLst>
        </c:ser>
        <c:ser>
          <c:idx val="1"/>
          <c:order val="1"/>
          <c:tx>
            <c:strRef>
              <c:f>'PTS yhteenveto'!$A$33</c:f>
              <c:strCache>
                <c:ptCount val="1"/>
                <c:pt idx="0">
                  <c:v>LVIA-tekniikka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</c:spPr>
          <c:invertIfNegative val="0"/>
          <c:cat>
            <c:numRef>
              <c:f>'PTS yhteenveto'!$C$31:$L$31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'PTS yhteenveto'!$C$33:$L$33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7-411D-97D5-B21B2A8F8B8E}"/>
            </c:ext>
          </c:extLst>
        </c:ser>
        <c:ser>
          <c:idx val="2"/>
          <c:order val="2"/>
          <c:tx>
            <c:strRef>
              <c:f>'PTS yhteenveto'!$A$34</c:f>
              <c:strCache>
                <c:ptCount val="1"/>
                <c:pt idx="0">
                  <c:v>Sähkötekniikka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numRef>
              <c:f>'PTS yhteenveto'!$C$31:$L$31</c:f>
              <c:numCache>
                <c:formatCode>General</c:formatCode>
                <c:ptCount val="1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</c:numCache>
            </c:numRef>
          </c:cat>
          <c:val>
            <c:numRef>
              <c:f>'PTS yhteenveto'!$C$34:$L$34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7-411D-97D5-B21B2A8F8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83209520"/>
        <c:axId val="1"/>
      </c:barChart>
      <c:catAx>
        <c:axId val="108320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i-FI"/>
                  <a:t>1000 €</a:t>
                </a:r>
              </a:p>
            </c:rich>
          </c:tx>
          <c:layout>
            <c:manualLayout>
              <c:xMode val="edge"/>
              <c:yMode val="edge"/>
              <c:x val="0.11302681552561031"/>
              <c:y val="0.4053454951794392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3209520"/>
        <c:crosses val="autoZero"/>
        <c:crossBetween val="between"/>
        <c:majorUnit val="1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30480</xdr:rowOff>
    </xdr:from>
    <xdr:to>
      <xdr:col>12</xdr:col>
      <xdr:colOff>579120</xdr:colOff>
      <xdr:row>25</xdr:row>
      <xdr:rowOff>38100</xdr:rowOff>
    </xdr:to>
    <xdr:graphicFrame macro="">
      <xdr:nvGraphicFramePr>
        <xdr:cNvPr id="1034" name="Kaavio 1">
          <a:extLst>
            <a:ext uri="{FF2B5EF4-FFF2-40B4-BE49-F238E27FC236}">
              <a16:creationId xmlns:a16="http://schemas.microsoft.com/office/drawing/2014/main" id="{526F3CB7-4BC1-478E-A0EF-447EDAA71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146050</xdr:colOff>
      <xdr:row>0</xdr:row>
      <xdr:rowOff>101604</xdr:rowOff>
    </xdr:from>
    <xdr:to>
      <xdr:col>12</xdr:col>
      <xdr:colOff>445760</xdr:colOff>
      <xdr:row>4</xdr:row>
      <xdr:rowOff>125720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256D82C0-86E4-40FD-97FE-B6BBBB1E5A49}"/>
            </a:ext>
          </a:extLst>
        </xdr:cNvPr>
        <xdr:cNvSpPr txBox="1"/>
      </xdr:nvSpPr>
      <xdr:spPr>
        <a:xfrm>
          <a:off x="5537200" y="101604"/>
          <a:ext cx="3816350" cy="9937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Kuntoluokka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5 = uusi, ei toimenpiteitä seuraavan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  <a:endParaRPr lang="fi-FI" sz="800" b="1" i="0" u="none" strike="noStrike">
            <a:solidFill>
              <a:srgbClr val="0000FF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4 = hyvä, kevyt huoltokorjaus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3 = tyydyttävä, kevyt huoltokorjaus 1 – 5 vuoden kuluessa tai peruskorjaus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 = välttävä, peruskorjaus 1 – 5 vuoden kuluessa tai uusiminen 6 – 10 vuoden  kuluessa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1 = heikko, uusiminen 1 – 5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0</xdr:row>
      <xdr:rowOff>1</xdr:rowOff>
    </xdr:from>
    <xdr:to>
      <xdr:col>15</xdr:col>
      <xdr:colOff>340990</xdr:colOff>
      <xdr:row>4</xdr:row>
      <xdr:rowOff>38100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7535D915-4A89-43CE-B3D9-B77E418AF6F5}"/>
            </a:ext>
          </a:extLst>
        </xdr:cNvPr>
        <xdr:cNvSpPr txBox="1"/>
      </xdr:nvSpPr>
      <xdr:spPr>
        <a:xfrm>
          <a:off x="6867524" y="1"/>
          <a:ext cx="4448175" cy="1076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Kuntoluokka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5 = uusi, ei toimenpiteitä seuraavan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  <a:endParaRPr lang="fi-FI" sz="800" b="1" i="0" u="none" strike="noStrike">
            <a:solidFill>
              <a:srgbClr val="0000FF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4 = hyvä, kevyt huoltokorjaus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3 = tyydyttävä, kevyt huoltokorjaus 1 – 5 vuoden kuluessa tai peruskorjaus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 = välttävä, peruskorjaus 1 – 5 vuoden kuluessa tai uusiminen 6 – 10 vuoden  kuluessa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1 = heikko, uusiminen 1 – 5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</xdr:colOff>
      <xdr:row>0</xdr:row>
      <xdr:rowOff>0</xdr:rowOff>
    </xdr:from>
    <xdr:to>
      <xdr:col>15</xdr:col>
      <xdr:colOff>302887</xdr:colOff>
      <xdr:row>4</xdr:row>
      <xdr:rowOff>9525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375A7039-BCE7-45F7-9910-7CF5A4D2E7C7}"/>
            </a:ext>
          </a:extLst>
        </xdr:cNvPr>
        <xdr:cNvSpPr txBox="1"/>
      </xdr:nvSpPr>
      <xdr:spPr>
        <a:xfrm>
          <a:off x="6829424" y="0"/>
          <a:ext cx="446722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Kuntoluokka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5 = uusi, ei toimenpiteitä seuraavan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  <a:endParaRPr lang="fi-FI" sz="800" b="1" i="0" u="none" strike="noStrike">
            <a:solidFill>
              <a:srgbClr val="0000FF"/>
            </a:solidFill>
            <a:effectLst/>
            <a:latin typeface="Calibri" panose="020F0502020204030204" pitchFamily="34" charset="0"/>
            <a:ea typeface="+mn-ea"/>
            <a:cs typeface="+mn-cs"/>
          </a:endParaRP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4 = hyvä, kevyt huoltokorjaus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3 = tyydyttävä, kevyt huoltokorjaus 1 – 5 vuoden kuluessa tai peruskorjaus 6 – 10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 = välttävä, peruskorjaus 1 – 5 vuoden kuluessa tai uusiminen 6 – 10 vuoden  kuluessa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  <a:p>
          <a:r>
            <a:rPr lang="fi-FI" sz="800" b="1" i="0" u="none" strike="noStrike" baseline="0">
              <a:solidFill>
                <a:srgbClr val="0000FF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1 = heikko, uusiminen 1 – 5 vuoden kuluessa </a:t>
          </a:r>
          <a:r>
            <a:rPr lang="fi-FI" sz="800" b="1" i="0" baseline="0">
              <a:solidFill>
                <a:srgbClr val="0000FF"/>
              </a:solidFill>
              <a:latin typeface="Calibri" panose="020F050202020403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zoomScaleNormal="100" workbookViewId="0">
      <selection activeCell="P9" sqref="P9"/>
    </sheetView>
  </sheetViews>
  <sheetFormatPr defaultRowHeight="14.4" x14ac:dyDescent="0.3"/>
  <cols>
    <col min="1" max="1" width="17.109375" customWidth="1"/>
    <col min="6" max="6" width="10.109375" customWidth="1"/>
    <col min="7" max="7" width="9.109375" bestFit="1" customWidth="1"/>
  </cols>
  <sheetData>
    <row r="1" spans="1:20" ht="21" x14ac:dyDescent="0.4">
      <c r="A1" s="18" t="s">
        <v>183</v>
      </c>
      <c r="G1" s="88">
        <v>43130</v>
      </c>
    </row>
    <row r="2" spans="1:20" ht="13.5" customHeight="1" x14ac:dyDescent="0.4">
      <c r="A2" s="18"/>
      <c r="G2" s="68" t="s">
        <v>186</v>
      </c>
    </row>
    <row r="3" spans="1:20" ht="21" customHeight="1" x14ac:dyDescent="0.4">
      <c r="A3" s="18" t="s">
        <v>182</v>
      </c>
    </row>
    <row r="11" spans="1:20" x14ac:dyDescent="0.3">
      <c r="T11" t="s">
        <v>51</v>
      </c>
    </row>
    <row r="28" spans="1:13" x14ac:dyDescent="0.3">
      <c r="A28" s="170" t="s">
        <v>47</v>
      </c>
      <c r="B28" s="170"/>
      <c r="C28" s="170"/>
      <c r="D28" s="170"/>
      <c r="E28" s="170"/>
      <c r="F28" s="170"/>
    </row>
    <row r="29" spans="1:13" ht="15" thickBot="1" x14ac:dyDescent="0.35">
      <c r="A29" s="3"/>
      <c r="B29" s="2"/>
      <c r="C29" s="2"/>
      <c r="D29" s="2"/>
      <c r="E29" s="2"/>
      <c r="F29" s="171" t="s">
        <v>153</v>
      </c>
      <c r="G29" s="171"/>
      <c r="H29" s="171"/>
      <c r="I29" s="171"/>
      <c r="J29" s="171"/>
      <c r="K29" s="171"/>
      <c r="L29" s="171"/>
      <c r="M29" s="171"/>
    </row>
    <row r="30" spans="1:13" ht="15" thickBot="1" x14ac:dyDescent="0.35">
      <c r="A30" s="172"/>
      <c r="B30" s="174" t="s">
        <v>3</v>
      </c>
      <c r="C30" s="175"/>
      <c r="D30" s="175"/>
      <c r="E30" s="175"/>
      <c r="F30" s="175"/>
      <c r="G30" s="175"/>
      <c r="H30" s="175"/>
      <c r="I30" s="175"/>
      <c r="J30" s="175"/>
      <c r="K30" s="175"/>
      <c r="L30" s="91"/>
      <c r="M30" s="176" t="s">
        <v>4</v>
      </c>
    </row>
    <row r="31" spans="1:13" ht="15" thickBot="1" x14ac:dyDescent="0.35">
      <c r="A31" s="173"/>
      <c r="B31" s="14">
        <v>2017</v>
      </c>
      <c r="C31" s="14">
        <f>B31+1</f>
        <v>2018</v>
      </c>
      <c r="D31" s="86">
        <f t="shared" ref="D31:K31" si="0">C31+1</f>
        <v>2019</v>
      </c>
      <c r="E31" s="86">
        <f t="shared" si="0"/>
        <v>2020</v>
      </c>
      <c r="F31" s="86">
        <f t="shared" si="0"/>
        <v>2021</v>
      </c>
      <c r="G31" s="86">
        <f t="shared" si="0"/>
        <v>2022</v>
      </c>
      <c r="H31" s="86">
        <f t="shared" si="0"/>
        <v>2023</v>
      </c>
      <c r="I31" s="86">
        <f t="shared" si="0"/>
        <v>2024</v>
      </c>
      <c r="J31" s="86">
        <f t="shared" si="0"/>
        <v>2025</v>
      </c>
      <c r="K31" s="86">
        <f t="shared" si="0"/>
        <v>2026</v>
      </c>
      <c r="L31" s="92">
        <v>2027</v>
      </c>
      <c r="M31" s="176"/>
    </row>
    <row r="32" spans="1:13" ht="15" thickBot="1" x14ac:dyDescent="0.35">
      <c r="A32" s="10" t="s">
        <v>0</v>
      </c>
      <c r="B32" s="15">
        <f>+Rakenne!D49</f>
        <v>0</v>
      </c>
      <c r="C32" s="15">
        <f>+Rakenne!E49</f>
        <v>17</v>
      </c>
      <c r="D32" s="15">
        <f>+Rakenne!F49</f>
        <v>6</v>
      </c>
      <c r="E32" s="15">
        <f>+Rakenne!G49</f>
        <v>9</v>
      </c>
      <c r="F32" s="15">
        <f>+Rakenne!H49</f>
        <v>10</v>
      </c>
      <c r="G32" s="15">
        <f>+Rakenne!I49</f>
        <v>54</v>
      </c>
      <c r="H32" s="15">
        <f>+Rakenne!J49</f>
        <v>43</v>
      </c>
      <c r="I32" s="15">
        <f>+Rakenne!K49</f>
        <v>4</v>
      </c>
      <c r="J32" s="15">
        <f>+Rakenne!L49</f>
        <v>0</v>
      </c>
      <c r="K32" s="22">
        <f>+Rakenne!M49</f>
        <v>0</v>
      </c>
      <c r="L32" s="22">
        <f>+Rakenne!N49</f>
        <v>0</v>
      </c>
      <c r="M32" s="25">
        <f>SUM(B32:K32)</f>
        <v>143</v>
      </c>
    </row>
    <row r="33" spans="1:13" ht="15" thickBot="1" x14ac:dyDescent="0.35">
      <c r="A33" s="11" t="s">
        <v>48</v>
      </c>
      <c r="B33" s="16">
        <f>+LVIA!D14</f>
        <v>0</v>
      </c>
      <c r="C33" s="16">
        <f>+LVIA!E14</f>
        <v>1</v>
      </c>
      <c r="D33" s="16">
        <f>+LVIA!F14</f>
        <v>0</v>
      </c>
      <c r="E33" s="16">
        <f>+LVIA!G14</f>
        <v>0</v>
      </c>
      <c r="F33" s="16">
        <f>+LVIA!H14</f>
        <v>0</v>
      </c>
      <c r="G33" s="16">
        <f>+LVIA!I14</f>
        <v>0</v>
      </c>
      <c r="H33" s="16">
        <f>+LVIA!J14</f>
        <v>0</v>
      </c>
      <c r="I33" s="16">
        <f>+LVIA!K14</f>
        <v>0</v>
      </c>
      <c r="J33" s="16">
        <f>+LVIA!L14</f>
        <v>0</v>
      </c>
      <c r="K33" s="23">
        <f>+LVIA!M14</f>
        <v>7</v>
      </c>
      <c r="L33" s="23">
        <f>+LVIA!N14</f>
        <v>0</v>
      </c>
      <c r="M33" s="25">
        <f>SUM(B33:K33)</f>
        <v>8</v>
      </c>
    </row>
    <row r="34" spans="1:13" ht="15" thickBot="1" x14ac:dyDescent="0.35">
      <c r="A34" s="12" t="s">
        <v>49</v>
      </c>
      <c r="B34" s="15">
        <f>+Sähkö!D16</f>
        <v>0</v>
      </c>
      <c r="C34" s="15">
        <f>+Sähkö!E16</f>
        <v>0</v>
      </c>
      <c r="D34" s="15">
        <f>+Sähkö!F16</f>
        <v>3</v>
      </c>
      <c r="E34" s="15">
        <f>+Sähkö!G16</f>
        <v>0</v>
      </c>
      <c r="F34" s="15">
        <f>+Sähkö!H16</f>
        <v>7</v>
      </c>
      <c r="G34" s="15">
        <f>+Sähkö!I16</f>
        <v>0</v>
      </c>
      <c r="H34" s="15">
        <f>+Sähkö!J16</f>
        <v>0</v>
      </c>
      <c r="I34" s="15">
        <f>+Sähkö!K16</f>
        <v>0</v>
      </c>
      <c r="J34" s="15">
        <f>+Sähkö!L16</f>
        <v>0</v>
      </c>
      <c r="K34" s="22">
        <f>+Sähkö!M16</f>
        <v>8</v>
      </c>
      <c r="L34" s="22">
        <f>+Sähkö!N16</f>
        <v>0</v>
      </c>
      <c r="M34" s="25">
        <f>SUM(B34:K34)</f>
        <v>18</v>
      </c>
    </row>
    <row r="35" spans="1:13" ht="15.6" thickTop="1" thickBot="1" x14ac:dyDescent="0.35">
      <c r="A35" s="13" t="s">
        <v>50</v>
      </c>
      <c r="B35" s="17">
        <f>SUM(B32:B34)</f>
        <v>0</v>
      </c>
      <c r="C35" s="17">
        <f t="shared" ref="C35:L35" si="1">SUM(C32:C34)</f>
        <v>18</v>
      </c>
      <c r="D35" s="17">
        <f t="shared" si="1"/>
        <v>9</v>
      </c>
      <c r="E35" s="17">
        <f t="shared" si="1"/>
        <v>9</v>
      </c>
      <c r="F35" s="17">
        <f t="shared" si="1"/>
        <v>17</v>
      </c>
      <c r="G35" s="17">
        <f t="shared" si="1"/>
        <v>54</v>
      </c>
      <c r="H35" s="17">
        <f t="shared" si="1"/>
        <v>43</v>
      </c>
      <c r="I35" s="17">
        <f t="shared" si="1"/>
        <v>4</v>
      </c>
      <c r="J35" s="17">
        <f t="shared" si="1"/>
        <v>0</v>
      </c>
      <c r="K35" s="24">
        <f t="shared" si="1"/>
        <v>15</v>
      </c>
      <c r="L35" s="24">
        <f t="shared" si="1"/>
        <v>0</v>
      </c>
      <c r="M35" s="17">
        <f>SUM(M32:M34)</f>
        <v>169</v>
      </c>
    </row>
    <row r="37" spans="1:13" ht="15.6" x14ac:dyDescent="0.3">
      <c r="A37" s="60" t="s">
        <v>122</v>
      </c>
    </row>
  </sheetData>
  <mergeCells count="5">
    <mergeCell ref="A28:F28"/>
    <mergeCell ref="F29:M29"/>
    <mergeCell ref="A30:A31"/>
    <mergeCell ref="B30:K30"/>
    <mergeCell ref="M30:M31"/>
  </mergeCells>
  <pageMargins left="0.7" right="0.7" top="0.75" bottom="0.75" header="0.3" footer="0.3"/>
  <pageSetup paperSize="9" scale="87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7"/>
  <sheetViews>
    <sheetView zoomScaleNormal="100" workbookViewId="0">
      <selection activeCell="C41" sqref="C41"/>
    </sheetView>
  </sheetViews>
  <sheetFormatPr defaultRowHeight="14.4" outlineLevelRow="3" x14ac:dyDescent="0.3"/>
  <cols>
    <col min="1" max="1" width="4.5546875" style="31" customWidth="1"/>
    <col min="2" max="2" width="24.88671875" style="31" customWidth="1"/>
    <col min="3" max="3" width="9.109375" style="31" customWidth="1"/>
    <col min="4" max="15" width="10.5546875" style="31" customWidth="1"/>
    <col min="16" max="16" width="1.44140625" style="31" customWidth="1"/>
    <col min="17" max="17" width="9" style="37" customWidth="1"/>
    <col min="18" max="18" width="14.44140625" style="37" customWidth="1"/>
    <col min="21" max="21" width="6.44140625" customWidth="1"/>
  </cols>
  <sheetData>
    <row r="1" spans="1:22" ht="21" x14ac:dyDescent="0.4">
      <c r="A1" s="63" t="str">
        <f>+'PTS yhteenveto'!A1</f>
        <v>Asunto Oy Lohiverkon PTS 2018 - 2027</v>
      </c>
      <c r="G1" s="89">
        <f>+'PTS yhteenveto'!G1</f>
        <v>43130</v>
      </c>
    </row>
    <row r="2" spans="1:22" ht="21" x14ac:dyDescent="0.4">
      <c r="A2" s="63"/>
      <c r="F2" s="89" t="str">
        <f>+'PTS yhteenveto'!G2</f>
        <v>Hallitus hyväksyi 30.1.2018</v>
      </c>
    </row>
    <row r="4" spans="1:22" ht="18" x14ac:dyDescent="0.3">
      <c r="A4" s="34" t="s">
        <v>0</v>
      </c>
    </row>
    <row r="5" spans="1:22" ht="15" thickBot="1" x14ac:dyDescent="0.35">
      <c r="A5" s="35"/>
      <c r="B5" s="179"/>
      <c r="C5" s="179"/>
      <c r="D5" s="180" t="s">
        <v>153</v>
      </c>
      <c r="E5" s="180"/>
      <c r="F5" s="180"/>
      <c r="G5" s="180"/>
      <c r="H5" s="180"/>
      <c r="I5" s="180"/>
      <c r="J5" s="180"/>
    </row>
    <row r="6" spans="1:22" ht="15" thickBot="1" x14ac:dyDescent="0.35">
      <c r="A6" s="181"/>
      <c r="B6" s="181" t="s">
        <v>1</v>
      </c>
      <c r="C6" s="183" t="s">
        <v>2</v>
      </c>
      <c r="D6" s="185" t="s">
        <v>3</v>
      </c>
      <c r="E6" s="186"/>
      <c r="F6" s="186"/>
      <c r="G6" s="186"/>
      <c r="H6" s="186"/>
      <c r="I6" s="186"/>
      <c r="J6" s="186"/>
      <c r="K6" s="186"/>
      <c r="L6" s="186"/>
      <c r="M6" s="186"/>
      <c r="N6" s="93"/>
      <c r="O6" s="177" t="s">
        <v>4</v>
      </c>
      <c r="R6" s="32"/>
      <c r="S6" s="31"/>
      <c r="T6" s="31"/>
      <c r="U6" s="31"/>
      <c r="V6" s="31"/>
    </row>
    <row r="7" spans="1:22" ht="15" thickBot="1" x14ac:dyDescent="0.35">
      <c r="A7" s="182"/>
      <c r="B7" s="182"/>
      <c r="C7" s="184"/>
      <c r="D7" s="69">
        <v>2017</v>
      </c>
      <c r="E7" s="69">
        <f>D7+1</f>
        <v>2018</v>
      </c>
      <c r="F7" s="69">
        <f t="shared" ref="F7:M7" si="0">E7+1</f>
        <v>2019</v>
      </c>
      <c r="G7" s="69">
        <f t="shared" si="0"/>
        <v>2020</v>
      </c>
      <c r="H7" s="69">
        <f t="shared" si="0"/>
        <v>2021</v>
      </c>
      <c r="I7" s="69">
        <f t="shared" si="0"/>
        <v>2022</v>
      </c>
      <c r="J7" s="69">
        <f t="shared" si="0"/>
        <v>2023</v>
      </c>
      <c r="K7" s="69">
        <f t="shared" si="0"/>
        <v>2024</v>
      </c>
      <c r="L7" s="69">
        <f t="shared" si="0"/>
        <v>2025</v>
      </c>
      <c r="M7" s="69">
        <f t="shared" si="0"/>
        <v>2026</v>
      </c>
      <c r="N7" s="163">
        <v>2027</v>
      </c>
      <c r="O7" s="178"/>
      <c r="R7" s="33"/>
      <c r="S7" s="31"/>
      <c r="T7" s="31"/>
      <c r="U7" s="31"/>
      <c r="V7" s="31"/>
    </row>
    <row r="8" spans="1:22" ht="21" customHeight="1" thickBot="1" x14ac:dyDescent="0.35">
      <c r="A8" s="70" t="s">
        <v>5</v>
      </c>
      <c r="B8" s="71" t="s">
        <v>6</v>
      </c>
      <c r="C8" s="72" t="s">
        <v>25</v>
      </c>
      <c r="D8" s="73"/>
      <c r="E8" s="73">
        <v>2</v>
      </c>
      <c r="F8" s="73">
        <v>1</v>
      </c>
      <c r="G8" s="73">
        <v>2</v>
      </c>
      <c r="H8" s="73"/>
      <c r="I8" s="73"/>
      <c r="J8" s="73"/>
      <c r="K8" s="73"/>
      <c r="L8" s="73"/>
      <c r="M8" s="73"/>
      <c r="N8" s="73"/>
      <c r="O8" s="73">
        <f>SUM(D8:M8)</f>
        <v>5</v>
      </c>
      <c r="R8" s="33"/>
      <c r="S8" s="31"/>
      <c r="T8" s="31"/>
      <c r="U8" s="31"/>
      <c r="V8" s="31"/>
    </row>
    <row r="9" spans="1:22" ht="21" customHeight="1" outlineLevel="1" thickBot="1" x14ac:dyDescent="0.35">
      <c r="A9" s="70"/>
      <c r="B9" s="143" t="s">
        <v>105</v>
      </c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Q9" s="64"/>
      <c r="R9" s="33"/>
      <c r="S9" s="31"/>
      <c r="T9" s="31"/>
      <c r="U9" s="31"/>
      <c r="V9" s="31"/>
    </row>
    <row r="10" spans="1:22" ht="27.75" customHeight="1" thickBot="1" x14ac:dyDescent="0.35">
      <c r="A10" s="70" t="s">
        <v>7</v>
      </c>
      <c r="B10" s="74" t="s">
        <v>84</v>
      </c>
      <c r="C10" s="72" t="s">
        <v>25</v>
      </c>
      <c r="D10" s="73"/>
      <c r="E10" s="73"/>
      <c r="F10" s="73"/>
      <c r="G10" s="73"/>
      <c r="H10" s="73"/>
      <c r="I10" s="73">
        <v>50</v>
      </c>
      <c r="J10" s="73" t="s">
        <v>51</v>
      </c>
      <c r="K10" s="73"/>
      <c r="L10" s="73"/>
      <c r="M10" s="73"/>
      <c r="N10" s="73"/>
      <c r="O10" s="73">
        <f>SUM(D10:M10)</f>
        <v>50</v>
      </c>
      <c r="R10" s="33"/>
      <c r="S10" s="31"/>
      <c r="T10" s="31"/>
      <c r="U10" s="31"/>
      <c r="V10" s="31"/>
    </row>
    <row r="11" spans="1:22" ht="21" customHeight="1" thickBot="1" x14ac:dyDescent="0.35">
      <c r="A11" s="70"/>
      <c r="B11" s="143" t="s">
        <v>85</v>
      </c>
      <c r="C11" s="75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R11" s="33"/>
      <c r="S11" s="31"/>
      <c r="T11" s="31"/>
      <c r="U11" s="31"/>
      <c r="V11" s="31"/>
    </row>
    <row r="12" spans="1:22" ht="21" customHeight="1" thickBot="1" x14ac:dyDescent="0.35">
      <c r="A12" s="70"/>
      <c r="B12" s="143" t="s">
        <v>86</v>
      </c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22" ht="21" customHeight="1" outlineLevel="1" thickBot="1" x14ac:dyDescent="0.35">
      <c r="A13" s="70"/>
      <c r="B13" s="144" t="s">
        <v>88</v>
      </c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1:22" s="26" customFormat="1" ht="28.2" customHeight="1" thickBot="1" x14ac:dyDescent="0.35">
      <c r="A14" s="70" t="s">
        <v>7</v>
      </c>
      <c r="B14" s="76" t="s">
        <v>83</v>
      </c>
      <c r="C14" s="77">
        <v>1</v>
      </c>
      <c r="D14" s="73"/>
      <c r="E14" s="73"/>
      <c r="F14" s="73">
        <v>5</v>
      </c>
      <c r="G14" s="73" t="s">
        <v>51</v>
      </c>
      <c r="H14" s="73"/>
      <c r="I14" s="73"/>
      <c r="J14" s="73"/>
      <c r="K14" s="73"/>
      <c r="L14" s="73"/>
      <c r="M14" s="73"/>
      <c r="N14" s="73"/>
      <c r="O14" s="73">
        <f>SUM(D14:M14)</f>
        <v>5</v>
      </c>
      <c r="P14" s="31"/>
      <c r="Q14" s="38"/>
      <c r="R14" s="38"/>
    </row>
    <row r="15" spans="1:22" s="26" customFormat="1" ht="22.8" customHeight="1" outlineLevel="2" thickBot="1" x14ac:dyDescent="0.35">
      <c r="A15" s="70"/>
      <c r="B15" s="145" t="s">
        <v>87</v>
      </c>
      <c r="C15" s="77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31"/>
      <c r="Q15" s="65"/>
      <c r="R15" s="38"/>
    </row>
    <row r="16" spans="1:22" ht="25.5" customHeight="1" thickBot="1" x14ac:dyDescent="0.35">
      <c r="A16" s="70" t="s">
        <v>7</v>
      </c>
      <c r="B16" s="76" t="s">
        <v>106</v>
      </c>
      <c r="C16" s="72" t="s">
        <v>25</v>
      </c>
      <c r="D16" s="73"/>
      <c r="E16" s="73"/>
      <c r="F16" s="73" t="s">
        <v>51</v>
      </c>
      <c r="G16" s="73"/>
      <c r="H16" s="73"/>
      <c r="I16" s="73"/>
      <c r="J16" s="73"/>
      <c r="K16" s="73"/>
      <c r="L16" s="73"/>
      <c r="M16" s="73"/>
      <c r="N16" s="73"/>
      <c r="O16" s="73">
        <f>SUM(D16:M16)</f>
        <v>0</v>
      </c>
    </row>
    <row r="17" spans="1:17" ht="21" customHeight="1" outlineLevel="1" thickBot="1" x14ac:dyDescent="0.35">
      <c r="A17" s="70"/>
      <c r="B17" s="146" t="s">
        <v>89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7" ht="21" customHeight="1" thickBot="1" x14ac:dyDescent="0.35">
      <c r="A18" s="70" t="s">
        <v>8</v>
      </c>
      <c r="B18" s="76" t="s">
        <v>9</v>
      </c>
      <c r="C18" s="72" t="s">
        <v>25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>
        <f>SUM(D18:M18)</f>
        <v>0</v>
      </c>
      <c r="Q18" s="64"/>
    </row>
    <row r="19" spans="1:17" ht="21" customHeight="1" outlineLevel="3" thickBot="1" x14ac:dyDescent="0.35">
      <c r="A19" s="70"/>
      <c r="B19" s="147" t="s">
        <v>90</v>
      </c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1:17" ht="29.25" customHeight="1" thickBot="1" x14ac:dyDescent="0.35">
      <c r="B20" s="76" t="s">
        <v>10</v>
      </c>
      <c r="C20" s="72" t="s">
        <v>25</v>
      </c>
      <c r="D20" s="73"/>
      <c r="E20" s="73"/>
      <c r="F20" s="73"/>
      <c r="G20" s="73">
        <v>3</v>
      </c>
      <c r="H20" s="73" t="s">
        <v>51</v>
      </c>
      <c r="I20" s="73"/>
      <c r="J20" s="73"/>
      <c r="K20" s="73"/>
      <c r="L20" s="73"/>
      <c r="M20" s="73"/>
      <c r="N20" s="73"/>
      <c r="O20" s="73">
        <f>SUM(D20:M20)</f>
        <v>3</v>
      </c>
    </row>
    <row r="21" spans="1:17" ht="21" customHeight="1" outlineLevel="1" thickBot="1" x14ac:dyDescent="0.35">
      <c r="A21" s="70" t="s">
        <v>8</v>
      </c>
      <c r="B21" s="148" t="s">
        <v>91</v>
      </c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1:17" ht="21" customHeight="1" outlineLevel="1" thickBot="1" x14ac:dyDescent="0.35">
      <c r="A22" s="70"/>
      <c r="B22" s="146" t="s">
        <v>92</v>
      </c>
      <c r="C22" s="72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1:17" ht="27.75" customHeight="1" thickBot="1" x14ac:dyDescent="0.35">
      <c r="A23" s="70" t="s">
        <v>11</v>
      </c>
      <c r="B23" s="76" t="s">
        <v>12</v>
      </c>
      <c r="C23" s="78" t="s">
        <v>27</v>
      </c>
      <c r="D23" s="73"/>
      <c r="E23" s="73"/>
      <c r="F23" s="73"/>
      <c r="G23" s="73"/>
      <c r="H23" s="73"/>
      <c r="I23" s="73"/>
      <c r="J23" s="73">
        <v>18</v>
      </c>
      <c r="K23" s="73" t="s">
        <v>51</v>
      </c>
      <c r="L23" s="73"/>
      <c r="M23" s="73"/>
      <c r="N23" s="73"/>
      <c r="O23" s="73">
        <f>SUM(D23:M23)</f>
        <v>18</v>
      </c>
      <c r="Q23" s="65"/>
    </row>
    <row r="24" spans="1:17" ht="21" customHeight="1" outlineLevel="1" thickBot="1" x14ac:dyDescent="0.35">
      <c r="A24" s="70"/>
      <c r="B24" s="148" t="s">
        <v>94</v>
      </c>
      <c r="C24" s="78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7" ht="31.5" customHeight="1" thickBot="1" x14ac:dyDescent="0.35">
      <c r="A25" s="70" t="s">
        <v>11</v>
      </c>
      <c r="B25" s="76" t="s">
        <v>93</v>
      </c>
      <c r="C25" s="72" t="s">
        <v>25</v>
      </c>
      <c r="D25" s="73"/>
      <c r="E25" s="73">
        <v>5</v>
      </c>
      <c r="F25" s="73"/>
      <c r="G25" s="73"/>
      <c r="H25" s="73"/>
      <c r="I25" s="73"/>
      <c r="J25" s="73"/>
      <c r="K25" s="73"/>
      <c r="L25" s="73"/>
      <c r="M25" s="73"/>
      <c r="N25" s="73"/>
      <c r="O25" s="73">
        <f>SUM(D25:M25)</f>
        <v>5</v>
      </c>
    </row>
    <row r="26" spans="1:17" ht="21" customHeight="1" outlineLevel="1" thickBot="1" x14ac:dyDescent="0.35">
      <c r="A26" s="70"/>
      <c r="B26" s="146" t="s">
        <v>95</v>
      </c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1:17" ht="21" customHeight="1" outlineLevel="1" thickBot="1" x14ac:dyDescent="0.35">
      <c r="A27" s="70"/>
      <c r="B27" s="148" t="s">
        <v>181</v>
      </c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1:17" ht="25.5" customHeight="1" thickBot="1" x14ac:dyDescent="0.35">
      <c r="A28" s="70" t="s">
        <v>13</v>
      </c>
      <c r="B28" s="76" t="s">
        <v>14</v>
      </c>
      <c r="C28" s="78" t="s">
        <v>28</v>
      </c>
      <c r="D28" s="73"/>
      <c r="E28" s="73"/>
      <c r="F28" s="73" t="s">
        <v>51</v>
      </c>
      <c r="G28" s="73"/>
      <c r="H28" s="73">
        <v>10</v>
      </c>
      <c r="I28" s="73" t="s">
        <v>51</v>
      </c>
      <c r="J28" s="73"/>
      <c r="K28" s="73"/>
      <c r="L28" s="73"/>
      <c r="M28" s="73"/>
      <c r="N28" s="73"/>
      <c r="O28" s="73">
        <f>SUM(D28:M28)</f>
        <v>10</v>
      </c>
    </row>
    <row r="29" spans="1:17" ht="21" customHeight="1" outlineLevel="1" thickBot="1" x14ac:dyDescent="0.35">
      <c r="A29" s="70"/>
      <c r="B29" s="148" t="s">
        <v>96</v>
      </c>
      <c r="C29" s="78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1:17" ht="21" customHeight="1" outlineLevel="1" thickBot="1" x14ac:dyDescent="0.35">
      <c r="A30" s="70"/>
      <c r="B30" s="148" t="s">
        <v>97</v>
      </c>
      <c r="C30" s="78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  <row r="31" spans="1:17" ht="21" customHeight="1" outlineLevel="1" thickBot="1" x14ac:dyDescent="0.35">
      <c r="A31" s="70"/>
      <c r="B31" s="148" t="s">
        <v>98</v>
      </c>
      <c r="C31" s="78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17" ht="21" customHeight="1" thickBot="1" x14ac:dyDescent="0.35">
      <c r="A32" s="70" t="s">
        <v>15</v>
      </c>
      <c r="B32" s="76" t="s">
        <v>111</v>
      </c>
      <c r="C32" s="78" t="s">
        <v>29</v>
      </c>
      <c r="D32" s="73"/>
      <c r="E32" s="73">
        <f>+E33+E34</f>
        <v>2</v>
      </c>
      <c r="F32" s="73"/>
      <c r="G32" s="73"/>
      <c r="H32" s="73"/>
      <c r="I32" s="73"/>
      <c r="J32" s="73"/>
      <c r="K32" s="73"/>
      <c r="L32" s="73"/>
      <c r="M32" s="73"/>
      <c r="N32" s="73"/>
      <c r="O32" s="73">
        <f>SUM(D32:M32)</f>
        <v>2</v>
      </c>
    </row>
    <row r="33" spans="1:18" ht="21" customHeight="1" outlineLevel="1" thickBot="1" x14ac:dyDescent="0.35">
      <c r="A33" s="70"/>
      <c r="B33" s="149" t="s">
        <v>185</v>
      </c>
      <c r="C33" s="78"/>
      <c r="D33" s="73"/>
      <c r="E33" s="73">
        <v>1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Q33" s="65"/>
    </row>
    <row r="34" spans="1:18" ht="21" customHeight="1" outlineLevel="1" thickBot="1" x14ac:dyDescent="0.35">
      <c r="A34" s="70"/>
      <c r="B34" s="149" t="s">
        <v>124</v>
      </c>
      <c r="C34" s="78"/>
      <c r="D34" s="73"/>
      <c r="E34" s="73">
        <v>1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1:18" s="26" customFormat="1" ht="21" customHeight="1" thickBot="1" x14ac:dyDescent="0.35">
      <c r="A35" s="70" t="s">
        <v>15</v>
      </c>
      <c r="B35" s="76" t="s">
        <v>110</v>
      </c>
      <c r="C35" s="77">
        <v>1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>
        <f>SUM(D35:M35)</f>
        <v>0</v>
      </c>
      <c r="P35" s="31"/>
      <c r="Q35" s="64"/>
      <c r="R35" s="38"/>
    </row>
    <row r="36" spans="1:18" s="26" customFormat="1" ht="21" customHeight="1" outlineLevel="2" thickBot="1" x14ac:dyDescent="0.35">
      <c r="A36" s="70"/>
      <c r="B36" s="145" t="s">
        <v>108</v>
      </c>
      <c r="C36" s="77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31"/>
      <c r="Q36" s="38"/>
      <c r="R36" s="38"/>
    </row>
    <row r="37" spans="1:18" ht="21" customHeight="1" outlineLevel="2" thickBot="1" x14ac:dyDescent="0.35">
      <c r="A37" s="70" t="s">
        <v>15</v>
      </c>
      <c r="B37" s="76" t="s">
        <v>107</v>
      </c>
      <c r="C37" s="78" t="s">
        <v>26</v>
      </c>
      <c r="D37" s="73"/>
      <c r="E37" s="73">
        <v>6</v>
      </c>
      <c r="F37" s="73" t="s">
        <v>51</v>
      </c>
      <c r="G37" s="73"/>
      <c r="H37" s="73"/>
      <c r="I37" s="73"/>
      <c r="J37" s="73">
        <v>5</v>
      </c>
      <c r="K37" s="73" t="s">
        <v>51</v>
      </c>
      <c r="L37" s="73"/>
      <c r="M37" s="73"/>
      <c r="N37" s="73"/>
      <c r="O37" s="73">
        <f>SUM(D37:M37)</f>
        <v>11</v>
      </c>
      <c r="Q37" s="38" t="s">
        <v>134</v>
      </c>
    </row>
    <row r="38" spans="1:18" ht="21" customHeight="1" outlineLevel="2" collapsed="1" thickBot="1" x14ac:dyDescent="0.35">
      <c r="A38" s="70"/>
      <c r="B38" s="149" t="s">
        <v>109</v>
      </c>
      <c r="C38" s="78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1:18" ht="21" customHeight="1" thickBot="1" x14ac:dyDescent="0.35">
      <c r="A39" s="70" t="s">
        <v>16</v>
      </c>
      <c r="B39" s="76" t="s">
        <v>17</v>
      </c>
      <c r="C39" s="78" t="s">
        <v>29</v>
      </c>
      <c r="D39" s="73"/>
      <c r="E39" s="73"/>
      <c r="F39" s="73" t="s">
        <v>51</v>
      </c>
      <c r="G39" s="73">
        <v>2</v>
      </c>
      <c r="H39" s="73" t="s">
        <v>51</v>
      </c>
      <c r="I39" s="73">
        <v>2</v>
      </c>
      <c r="J39" s="73"/>
      <c r="K39" s="73">
        <v>2</v>
      </c>
      <c r="L39" s="73" t="s">
        <v>51</v>
      </c>
      <c r="M39" s="73"/>
      <c r="N39" s="73"/>
      <c r="O39" s="73">
        <f>SUM(D39:M39)</f>
        <v>6</v>
      </c>
    </row>
    <row r="40" spans="1:18" ht="24" customHeight="1" outlineLevel="1" thickBot="1" x14ac:dyDescent="0.35">
      <c r="A40" s="70"/>
      <c r="B40" s="150" t="s">
        <v>99</v>
      </c>
      <c r="C40" s="78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1:18" ht="21" customHeight="1" thickBot="1" x14ac:dyDescent="0.35">
      <c r="A41" s="70" t="s">
        <v>18</v>
      </c>
      <c r="B41" s="76" t="s">
        <v>19</v>
      </c>
      <c r="C41" s="169">
        <v>5</v>
      </c>
      <c r="D41" s="73"/>
      <c r="E41" s="73"/>
      <c r="F41" s="73" t="s">
        <v>51</v>
      </c>
      <c r="G41" s="73"/>
      <c r="H41" s="73"/>
      <c r="I41" s="73"/>
      <c r="J41" s="73"/>
      <c r="K41" s="73"/>
      <c r="L41" s="73"/>
      <c r="M41" s="73"/>
      <c r="N41" s="73"/>
      <c r="O41" s="73">
        <f>SUM(D41:M41)</f>
        <v>0</v>
      </c>
    </row>
    <row r="42" spans="1:18" ht="21" customHeight="1" thickBot="1" x14ac:dyDescent="0.35">
      <c r="A42" s="70" t="s">
        <v>20</v>
      </c>
      <c r="B42" s="76" t="s">
        <v>21</v>
      </c>
      <c r="C42" s="78" t="s">
        <v>25</v>
      </c>
      <c r="D42" s="73"/>
      <c r="E42" s="73">
        <v>2</v>
      </c>
      <c r="F42" s="73" t="s">
        <v>51</v>
      </c>
      <c r="G42" s="73">
        <v>2</v>
      </c>
      <c r="H42" s="73" t="s">
        <v>51</v>
      </c>
      <c r="I42" s="73">
        <v>2</v>
      </c>
      <c r="J42" s="73" t="s">
        <v>51</v>
      </c>
      <c r="K42" s="73">
        <v>2</v>
      </c>
      <c r="L42" s="73" t="s">
        <v>51</v>
      </c>
      <c r="M42" s="73"/>
      <c r="N42" s="73"/>
      <c r="O42" s="73">
        <f>SUM(D42:M42)</f>
        <v>8</v>
      </c>
    </row>
    <row r="43" spans="1:18" ht="21" customHeight="1" outlineLevel="1" thickBot="1" x14ac:dyDescent="0.35">
      <c r="A43" s="70"/>
      <c r="B43" s="148" t="s">
        <v>100</v>
      </c>
      <c r="C43" s="78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1:18" ht="21" customHeight="1" outlineLevel="1" thickBot="1" x14ac:dyDescent="0.35">
      <c r="A44" s="70"/>
      <c r="B44" s="148" t="s">
        <v>101</v>
      </c>
      <c r="C44" s="78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1:18" ht="21" customHeight="1" outlineLevel="1" thickBot="1" x14ac:dyDescent="0.35">
      <c r="A45" s="70"/>
      <c r="B45" s="148" t="s">
        <v>102</v>
      </c>
      <c r="C45" s="78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18" ht="21" customHeight="1" thickBot="1" x14ac:dyDescent="0.35">
      <c r="A46" s="70" t="s">
        <v>22</v>
      </c>
      <c r="B46" s="76" t="s">
        <v>23</v>
      </c>
      <c r="C46" s="78" t="s">
        <v>30</v>
      </c>
      <c r="D46" s="73"/>
      <c r="E46" s="73"/>
      <c r="F46" s="73"/>
      <c r="G46" s="73"/>
      <c r="H46" s="73"/>
      <c r="I46" s="73"/>
      <c r="J46" s="73">
        <v>20</v>
      </c>
      <c r="K46" s="73"/>
      <c r="L46" s="73"/>
      <c r="M46" s="73"/>
      <c r="N46" s="73"/>
      <c r="O46" s="73">
        <f>SUM(D46:M46)</f>
        <v>20</v>
      </c>
      <c r="Q46" s="64"/>
    </row>
    <row r="47" spans="1:18" ht="21" customHeight="1" outlineLevel="1" thickBot="1" x14ac:dyDescent="0.35">
      <c r="A47" s="70"/>
      <c r="B47" s="148" t="s">
        <v>103</v>
      </c>
      <c r="C47" s="78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Q47" t="s">
        <v>132</v>
      </c>
      <c r="R47" s="62"/>
    </row>
    <row r="48" spans="1:18" ht="21" customHeight="1" outlineLevel="1" thickBot="1" x14ac:dyDescent="0.35">
      <c r="A48" s="70"/>
      <c r="B48" s="146" t="s">
        <v>104</v>
      </c>
      <c r="C48" s="78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Q48" s="151"/>
      <c r="R48" s="152"/>
    </row>
    <row r="49" spans="1:15" ht="22.5" customHeight="1" thickBot="1" x14ac:dyDescent="0.35">
      <c r="A49" s="79"/>
      <c r="B49" s="80" t="s">
        <v>24</v>
      </c>
      <c r="C49" s="81"/>
      <c r="D49" s="82"/>
      <c r="E49" s="82">
        <f>+E46+E42+E41+E39+E37+E35+E32+E25+E23+E20+E18+E16+E14+E10+E8</f>
        <v>17</v>
      </c>
      <c r="F49" s="82">
        <f t="shared" ref="F49:N49" si="1">SUM(F8:F46)</f>
        <v>6</v>
      </c>
      <c r="G49" s="82">
        <f t="shared" si="1"/>
        <v>9</v>
      </c>
      <c r="H49" s="82">
        <f t="shared" si="1"/>
        <v>10</v>
      </c>
      <c r="I49" s="82">
        <f t="shared" si="1"/>
        <v>54</v>
      </c>
      <c r="J49" s="82">
        <f t="shared" si="1"/>
        <v>43</v>
      </c>
      <c r="K49" s="82">
        <f t="shared" si="1"/>
        <v>4</v>
      </c>
      <c r="L49" s="82">
        <f t="shared" si="1"/>
        <v>0</v>
      </c>
      <c r="M49" s="82">
        <f t="shared" si="1"/>
        <v>0</v>
      </c>
      <c r="N49" s="82">
        <f t="shared" si="1"/>
        <v>0</v>
      </c>
      <c r="O49" s="82">
        <f>SUM(O8:O46)</f>
        <v>143</v>
      </c>
    </row>
    <row r="50" spans="1:15" x14ac:dyDescent="0.3">
      <c r="H50" s="153" t="s">
        <v>180</v>
      </c>
      <c r="O50" s="36"/>
    </row>
    <row r="51" spans="1:15" ht="15.6" x14ac:dyDescent="0.3">
      <c r="A51" s="61" t="str">
        <f>+'PTS yhteenveto'!A37</f>
        <v>Huom. Vuosittain toistuvat huoltotoimenpiteet eivät sisälly PTS-ehdotukseen</v>
      </c>
      <c r="H51" s="19">
        <v>2007</v>
      </c>
      <c r="I51" s="20" t="s">
        <v>125</v>
      </c>
      <c r="J51">
        <v>2012</v>
      </c>
      <c r="O51" s="31">
        <f>SUM(E49:N49)</f>
        <v>143</v>
      </c>
    </row>
    <row r="52" spans="1:15" x14ac:dyDescent="0.3">
      <c r="H52" s="19">
        <v>2008</v>
      </c>
      <c r="I52" s="21" t="s">
        <v>126</v>
      </c>
      <c r="J52">
        <v>2013</v>
      </c>
    </row>
    <row r="53" spans="1:15" x14ac:dyDescent="0.3">
      <c r="H53" s="19">
        <v>2009</v>
      </c>
      <c r="I53" s="20" t="s">
        <v>127</v>
      </c>
      <c r="J53">
        <v>2014</v>
      </c>
    </row>
    <row r="54" spans="1:15" ht="40.200000000000003" x14ac:dyDescent="0.3">
      <c r="H54" s="19">
        <v>2010</v>
      </c>
      <c r="I54" s="20" t="s">
        <v>128</v>
      </c>
      <c r="J54">
        <v>2015</v>
      </c>
    </row>
    <row r="55" spans="1:15" x14ac:dyDescent="0.3">
      <c r="H55" s="19">
        <v>2011</v>
      </c>
      <c r="I55" s="20" t="s">
        <v>129</v>
      </c>
      <c r="J55">
        <v>2016</v>
      </c>
    </row>
    <row r="56" spans="1:15" ht="27" x14ac:dyDescent="0.3">
      <c r="H56" s="19">
        <v>2014</v>
      </c>
      <c r="I56" s="20" t="s">
        <v>130</v>
      </c>
      <c r="J56">
        <v>2019</v>
      </c>
    </row>
    <row r="57" spans="1:15" x14ac:dyDescent="0.3">
      <c r="H57" s="37" t="s">
        <v>131</v>
      </c>
      <c r="I57" s="37"/>
      <c r="J57"/>
    </row>
  </sheetData>
  <mergeCells count="7">
    <mergeCell ref="O6:O7"/>
    <mergeCell ref="B5:C5"/>
    <mergeCell ref="D5:J5"/>
    <mergeCell ref="A6:A7"/>
    <mergeCell ref="B6:B7"/>
    <mergeCell ref="C6:C7"/>
    <mergeCell ref="D6:M6"/>
  </mergeCells>
  <pageMargins left="0.7" right="0.7" top="0.75" bottom="0.75" header="0.3" footer="0.3"/>
  <pageSetup paperSize="9" scale="73" fitToWidth="0" orientation="landscape" r:id="rId1"/>
  <rowBreaks count="1" manualBreakCount="1">
    <brk id="55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"/>
  <sheetViews>
    <sheetView zoomScaleNormal="100" workbookViewId="0">
      <selection activeCell="K24" sqref="K24"/>
    </sheetView>
  </sheetViews>
  <sheetFormatPr defaultRowHeight="14.4" x14ac:dyDescent="0.3"/>
  <cols>
    <col min="2" max="2" width="27.109375" customWidth="1"/>
    <col min="16" max="16" width="9" customWidth="1"/>
    <col min="17" max="17" width="6.6640625" customWidth="1"/>
  </cols>
  <sheetData>
    <row r="1" spans="1:16" ht="21" x14ac:dyDescent="0.4">
      <c r="A1" s="18" t="str">
        <f>+'PTS yhteenveto'!A1</f>
        <v>Asunto Oy Lohiverkon PTS 2018 - 2027</v>
      </c>
      <c r="F1" s="88">
        <f>+'PTS yhteenveto'!G1</f>
        <v>43130</v>
      </c>
    </row>
    <row r="2" spans="1:16" x14ac:dyDescent="0.3">
      <c r="F2" s="68" t="str">
        <f>+'PTS yhteenveto'!G2</f>
        <v>Hallitus hyväksyi 30.1.2018</v>
      </c>
    </row>
    <row r="3" spans="1:16" ht="30" customHeight="1" x14ac:dyDescent="0.3">
      <c r="B3" s="30"/>
    </row>
    <row r="4" spans="1:16" ht="15.6" x14ac:dyDescent="0.3">
      <c r="A4" s="1" t="s">
        <v>31</v>
      </c>
      <c r="B4" s="30"/>
    </row>
    <row r="5" spans="1:16" ht="15" thickBot="1" x14ac:dyDescent="0.35">
      <c r="A5" s="2"/>
      <c r="B5" s="187"/>
      <c r="C5" s="187"/>
      <c r="D5" s="7"/>
      <c r="E5" s="7"/>
      <c r="F5" s="7"/>
      <c r="G5" s="7"/>
      <c r="H5" s="171" t="s">
        <v>153</v>
      </c>
      <c r="I5" s="171"/>
      <c r="J5" s="171"/>
      <c r="K5" s="171"/>
      <c r="L5" s="171"/>
      <c r="M5" s="171"/>
      <c r="N5" s="171"/>
      <c r="O5" s="171"/>
    </row>
    <row r="6" spans="1:16" ht="15" thickBot="1" x14ac:dyDescent="0.35">
      <c r="A6" s="188"/>
      <c r="B6" s="188" t="s">
        <v>1</v>
      </c>
      <c r="C6" s="190" t="s">
        <v>2</v>
      </c>
      <c r="D6" s="192" t="s">
        <v>3</v>
      </c>
      <c r="E6" s="193"/>
      <c r="F6" s="193"/>
      <c r="G6" s="193"/>
      <c r="H6" s="193"/>
      <c r="I6" s="193"/>
      <c r="J6" s="193"/>
      <c r="K6" s="193"/>
      <c r="L6" s="193"/>
      <c r="M6" s="193"/>
      <c r="N6" s="166"/>
      <c r="O6" s="194" t="s">
        <v>4</v>
      </c>
    </row>
    <row r="7" spans="1:16" ht="15" thickBot="1" x14ac:dyDescent="0.35">
      <c r="A7" s="189"/>
      <c r="B7" s="189"/>
      <c r="C7" s="191"/>
      <c r="D7" s="6">
        <v>2017</v>
      </c>
      <c r="E7" s="6">
        <f>D7+1</f>
        <v>2018</v>
      </c>
      <c r="F7" s="6">
        <f t="shared" ref="F7:M7" si="0">E7+1</f>
        <v>2019</v>
      </c>
      <c r="G7" s="6">
        <f t="shared" si="0"/>
        <v>2020</v>
      </c>
      <c r="H7" s="6">
        <f t="shared" si="0"/>
        <v>2021</v>
      </c>
      <c r="I7" s="6">
        <f t="shared" si="0"/>
        <v>2022</v>
      </c>
      <c r="J7" s="6">
        <f t="shared" si="0"/>
        <v>2023</v>
      </c>
      <c r="K7" s="6">
        <f t="shared" si="0"/>
        <v>2024</v>
      </c>
      <c r="L7" s="6">
        <f t="shared" si="0"/>
        <v>2025</v>
      </c>
      <c r="M7" s="164">
        <f t="shared" si="0"/>
        <v>2026</v>
      </c>
      <c r="N7" s="165">
        <v>2027</v>
      </c>
      <c r="O7" s="195"/>
    </row>
    <row r="8" spans="1:16" ht="15" thickBot="1" x14ac:dyDescent="0.35">
      <c r="A8" s="154" t="s">
        <v>32</v>
      </c>
      <c r="B8" s="155" t="s">
        <v>33</v>
      </c>
      <c r="C8" s="59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">
        <f t="shared" ref="O8:O13" si="1">SUM(D8:M8)</f>
        <v>0</v>
      </c>
    </row>
    <row r="9" spans="1:16" ht="31.2" thickBot="1" x14ac:dyDescent="0.35">
      <c r="A9" s="154" t="s">
        <v>13</v>
      </c>
      <c r="B9" s="156" t="s">
        <v>34</v>
      </c>
      <c r="C9" s="28" t="s">
        <v>25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f t="shared" si="1"/>
        <v>0</v>
      </c>
    </row>
    <row r="10" spans="1:16" ht="15" thickBot="1" x14ac:dyDescent="0.35">
      <c r="A10" s="154" t="s">
        <v>35</v>
      </c>
      <c r="B10" s="156" t="s">
        <v>36</v>
      </c>
      <c r="C10" s="27">
        <v>2</v>
      </c>
      <c r="D10" s="4"/>
      <c r="E10" s="4">
        <v>1</v>
      </c>
      <c r="F10" s="4"/>
      <c r="G10" s="4"/>
      <c r="H10" s="4"/>
      <c r="I10" s="4"/>
      <c r="J10" s="4"/>
      <c r="K10" s="4"/>
      <c r="L10" s="4"/>
      <c r="M10" s="4"/>
      <c r="N10" s="4"/>
      <c r="O10" s="4">
        <f t="shared" si="1"/>
        <v>1</v>
      </c>
    </row>
    <row r="11" spans="1:16" ht="15" thickBot="1" x14ac:dyDescent="0.35">
      <c r="A11" s="154" t="s">
        <v>37</v>
      </c>
      <c r="B11" s="156" t="s">
        <v>38</v>
      </c>
      <c r="C11" s="27">
        <v>2</v>
      </c>
      <c r="D11" s="4"/>
      <c r="E11" s="4"/>
      <c r="F11" s="8"/>
      <c r="G11" s="4"/>
      <c r="H11" s="4"/>
      <c r="I11" s="4"/>
      <c r="J11" s="4"/>
      <c r="K11" s="4"/>
      <c r="L11" s="4"/>
      <c r="M11" s="4">
        <v>3</v>
      </c>
      <c r="N11" s="4"/>
      <c r="O11" s="4">
        <f t="shared" si="1"/>
        <v>3</v>
      </c>
      <c r="P11" t="s">
        <v>184</v>
      </c>
    </row>
    <row r="12" spans="1:16" ht="15" thickBot="1" x14ac:dyDescent="0.35">
      <c r="A12" s="154" t="s">
        <v>39</v>
      </c>
      <c r="B12" s="156" t="s">
        <v>40</v>
      </c>
      <c r="C12" s="27">
        <v>2</v>
      </c>
      <c r="D12" s="4"/>
      <c r="E12" s="4" t="s">
        <v>51</v>
      </c>
      <c r="F12" s="4"/>
      <c r="G12" s="4"/>
      <c r="H12" s="4"/>
      <c r="I12" s="4"/>
      <c r="J12" s="4"/>
      <c r="K12" s="4"/>
      <c r="L12" s="4"/>
      <c r="M12" s="4"/>
      <c r="N12" s="4"/>
      <c r="O12" s="4">
        <f t="shared" si="1"/>
        <v>0</v>
      </c>
    </row>
    <row r="13" spans="1:16" ht="21" thickBot="1" x14ac:dyDescent="0.35">
      <c r="A13" s="154" t="s">
        <v>41</v>
      </c>
      <c r="B13" s="156" t="s">
        <v>42</v>
      </c>
      <c r="C13" s="27">
        <v>2</v>
      </c>
      <c r="D13" s="4"/>
      <c r="E13" s="4"/>
      <c r="F13" s="4"/>
      <c r="G13" s="4"/>
      <c r="H13" s="4"/>
      <c r="I13" s="4"/>
      <c r="J13" s="4"/>
      <c r="K13" s="4"/>
      <c r="L13" s="4"/>
      <c r="M13" s="4">
        <v>4</v>
      </c>
      <c r="N13" s="4"/>
      <c r="O13" s="4">
        <f t="shared" si="1"/>
        <v>4</v>
      </c>
    </row>
    <row r="14" spans="1:16" ht="23.25" customHeight="1" thickBot="1" x14ac:dyDescent="0.35">
      <c r="A14" s="157"/>
      <c r="B14" s="158" t="s">
        <v>43</v>
      </c>
      <c r="C14" s="29"/>
      <c r="D14" s="5">
        <f>SUM(D8:D13)</f>
        <v>0</v>
      </c>
      <c r="E14" s="5">
        <f t="shared" ref="E14:N14" si="2">SUM(E8:E13)</f>
        <v>1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5">
        <f t="shared" si="2"/>
        <v>0</v>
      </c>
      <c r="J14" s="5">
        <f t="shared" si="2"/>
        <v>0</v>
      </c>
      <c r="K14" s="5">
        <f t="shared" si="2"/>
        <v>0</v>
      </c>
      <c r="L14" s="5">
        <f t="shared" si="2"/>
        <v>0</v>
      </c>
      <c r="M14" s="5">
        <f t="shared" si="2"/>
        <v>7</v>
      </c>
      <c r="N14" s="5">
        <f t="shared" si="2"/>
        <v>0</v>
      </c>
      <c r="O14" s="5">
        <f>SUM(O8:O13)</f>
        <v>8</v>
      </c>
    </row>
    <row r="15" spans="1:16" x14ac:dyDescent="0.3">
      <c r="A15" s="26"/>
      <c r="B15" s="26"/>
    </row>
    <row r="16" spans="1:16" ht="15.6" x14ac:dyDescent="0.3">
      <c r="A16" s="60" t="str">
        <f>+'PTS yhteenveto'!A37</f>
        <v>Huom. Vuosittain toistuvat huoltotoimenpiteet eivät sisälly PTS-ehdotukseen</v>
      </c>
    </row>
  </sheetData>
  <mergeCells count="7">
    <mergeCell ref="B5:C5"/>
    <mergeCell ref="H5:O5"/>
    <mergeCell ref="A6:A7"/>
    <mergeCell ref="B6:B7"/>
    <mergeCell ref="C6:C7"/>
    <mergeCell ref="D6:M6"/>
    <mergeCell ref="O6:O7"/>
  </mergeCells>
  <pageMargins left="0.7" right="0.7" top="0.75" bottom="0.75" header="0.3" footer="0.3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8"/>
  <sheetViews>
    <sheetView zoomScaleNormal="100" workbookViewId="0">
      <selection activeCell="M14" sqref="M14"/>
    </sheetView>
  </sheetViews>
  <sheetFormatPr defaultRowHeight="14.4" x14ac:dyDescent="0.3"/>
  <cols>
    <col min="2" max="2" width="25.88671875" style="39" customWidth="1"/>
    <col min="3" max="17" width="9.109375" style="39" customWidth="1"/>
    <col min="18" max="18" width="9.109375" style="9" customWidth="1"/>
  </cols>
  <sheetData>
    <row r="1" spans="1:18" ht="21" x14ac:dyDescent="0.4">
      <c r="A1" s="18" t="str">
        <f>+'PTS yhteenveto'!A1</f>
        <v>Asunto Oy Lohiverkon PTS 2018 - 2027</v>
      </c>
      <c r="F1" s="89">
        <f>+'PTS yhteenveto'!G1</f>
        <v>43130</v>
      </c>
    </row>
    <row r="2" spans="1:18" x14ac:dyDescent="0.3">
      <c r="F2" s="66" t="str">
        <f>+'PTS yhteenveto'!G2</f>
        <v>Hallitus hyväksyi 30.1.2018</v>
      </c>
    </row>
    <row r="3" spans="1:18" ht="30" customHeight="1" x14ac:dyDescent="0.3"/>
    <row r="4" spans="1:18" ht="15.6" x14ac:dyDescent="0.3">
      <c r="A4" s="87" t="s">
        <v>154</v>
      </c>
      <c r="B4" s="40"/>
    </row>
    <row r="5" spans="1:18" ht="15" thickBot="1" x14ac:dyDescent="0.35">
      <c r="B5" s="196"/>
      <c r="C5" s="196"/>
      <c r="D5" s="41"/>
      <c r="E5" s="41"/>
      <c r="F5" s="41"/>
      <c r="G5" s="41"/>
      <c r="H5" s="197" t="s">
        <v>153</v>
      </c>
      <c r="I5" s="197"/>
      <c r="J5" s="197"/>
      <c r="K5" s="197"/>
      <c r="L5" s="197"/>
      <c r="M5" s="197"/>
      <c r="N5" s="197"/>
      <c r="O5" s="197"/>
    </row>
    <row r="6" spans="1:18" ht="15" thickBot="1" x14ac:dyDescent="0.35">
      <c r="A6" s="54"/>
      <c r="B6" s="198" t="s">
        <v>1</v>
      </c>
      <c r="C6" s="200" t="s">
        <v>2</v>
      </c>
      <c r="D6" s="202" t="s">
        <v>3</v>
      </c>
      <c r="E6" s="203"/>
      <c r="F6" s="203"/>
      <c r="G6" s="203"/>
      <c r="H6" s="203"/>
      <c r="I6" s="203"/>
      <c r="J6" s="203"/>
      <c r="K6" s="203"/>
      <c r="L6" s="203"/>
      <c r="M6" s="203"/>
      <c r="N6" s="167"/>
      <c r="O6" s="204" t="s">
        <v>4</v>
      </c>
    </row>
    <row r="7" spans="1:18" ht="15" thickBot="1" x14ac:dyDescent="0.35">
      <c r="A7" s="55"/>
      <c r="B7" s="199"/>
      <c r="C7" s="201"/>
      <c r="D7" s="42">
        <v>2017</v>
      </c>
      <c r="E7" s="42">
        <f>D7+1</f>
        <v>2018</v>
      </c>
      <c r="F7" s="42">
        <f t="shared" ref="F7:M7" si="0">E7+1</f>
        <v>2019</v>
      </c>
      <c r="G7" s="42">
        <f t="shared" si="0"/>
        <v>2020</v>
      </c>
      <c r="H7" s="42">
        <f t="shared" si="0"/>
        <v>2021</v>
      </c>
      <c r="I7" s="42">
        <f t="shared" si="0"/>
        <v>2022</v>
      </c>
      <c r="J7" s="42">
        <f t="shared" si="0"/>
        <v>2023</v>
      </c>
      <c r="K7" s="42">
        <f t="shared" si="0"/>
        <v>2024</v>
      </c>
      <c r="L7" s="42">
        <f t="shared" si="0"/>
        <v>2025</v>
      </c>
      <c r="M7" s="42">
        <f t="shared" si="0"/>
        <v>2026</v>
      </c>
      <c r="N7" s="42">
        <v>2027</v>
      </c>
      <c r="O7" s="205"/>
    </row>
    <row r="8" spans="1:18" ht="42" thickBot="1" x14ac:dyDescent="0.35">
      <c r="A8" s="53" t="s">
        <v>112</v>
      </c>
      <c r="B8" s="159" t="s">
        <v>121</v>
      </c>
      <c r="C8" s="56">
        <v>2</v>
      </c>
      <c r="D8" s="44"/>
      <c r="E8" s="44"/>
      <c r="F8" s="44"/>
      <c r="G8" s="44"/>
      <c r="H8" s="44">
        <v>7</v>
      </c>
      <c r="I8" s="44"/>
      <c r="J8" s="44"/>
      <c r="K8" s="44"/>
      <c r="L8" s="44"/>
      <c r="M8" s="44"/>
      <c r="N8" s="44"/>
      <c r="O8" s="43">
        <f>SUM(D8:M8)</f>
        <v>7</v>
      </c>
    </row>
    <row r="9" spans="1:18" ht="28.2" thickBot="1" x14ac:dyDescent="0.35">
      <c r="A9" s="53" t="s">
        <v>114</v>
      </c>
      <c r="B9" s="160" t="s">
        <v>116</v>
      </c>
      <c r="C9" s="58"/>
      <c r="D9" s="46"/>
      <c r="E9" s="47"/>
      <c r="F9" s="45">
        <v>2</v>
      </c>
      <c r="G9" s="45"/>
      <c r="H9" s="45"/>
      <c r="I9" s="45"/>
      <c r="J9" s="45"/>
      <c r="K9" s="45"/>
      <c r="L9" s="45"/>
      <c r="M9" s="45"/>
      <c r="N9" s="45"/>
      <c r="O9" s="43">
        <f t="shared" ref="O9:O14" si="1">SUM(D9:M9)</f>
        <v>2</v>
      </c>
    </row>
    <row r="10" spans="1:18" ht="28.2" thickBot="1" x14ac:dyDescent="0.35">
      <c r="A10" s="53" t="s">
        <v>112</v>
      </c>
      <c r="B10" s="161" t="s">
        <v>44</v>
      </c>
      <c r="C10" s="57"/>
      <c r="D10" s="44"/>
      <c r="E10" s="44"/>
      <c r="F10" s="49"/>
      <c r="G10" s="49"/>
      <c r="H10" s="49"/>
      <c r="I10" s="49"/>
      <c r="J10" s="49"/>
      <c r="K10" s="49"/>
      <c r="L10" s="49"/>
      <c r="M10" s="49"/>
      <c r="N10" s="49"/>
      <c r="O10" s="43">
        <f t="shared" si="1"/>
        <v>0</v>
      </c>
      <c r="P10" s="66" t="s">
        <v>135</v>
      </c>
    </row>
    <row r="11" spans="1:18" ht="28.2" thickBot="1" x14ac:dyDescent="0.35">
      <c r="A11" s="53" t="s">
        <v>113</v>
      </c>
      <c r="B11" s="160" t="s">
        <v>123</v>
      </c>
      <c r="C11" s="58">
        <v>2</v>
      </c>
      <c r="D11" s="45"/>
      <c r="E11" s="162"/>
      <c r="F11" s="47">
        <v>1</v>
      </c>
      <c r="G11" s="45"/>
      <c r="H11" s="45"/>
      <c r="I11" s="45"/>
      <c r="J11" s="45"/>
      <c r="K11" s="45"/>
      <c r="L11" s="45"/>
      <c r="M11" s="45"/>
      <c r="N11" s="45"/>
      <c r="O11" s="43">
        <f t="shared" si="1"/>
        <v>1</v>
      </c>
    </row>
    <row r="12" spans="1:18" ht="30.75" customHeight="1" thickBot="1" x14ac:dyDescent="0.35">
      <c r="A12" s="53" t="s">
        <v>114</v>
      </c>
      <c r="B12" s="161" t="s">
        <v>115</v>
      </c>
      <c r="C12" s="57">
        <v>3</v>
      </c>
      <c r="D12" s="49"/>
      <c r="E12" s="44"/>
      <c r="F12" s="50"/>
      <c r="G12" s="49"/>
      <c r="H12" s="49"/>
      <c r="I12" s="49"/>
      <c r="J12" s="49"/>
      <c r="K12" s="49"/>
      <c r="L12" s="49"/>
      <c r="M12" s="49"/>
      <c r="N12" s="49"/>
      <c r="O12" s="43">
        <f t="shared" si="1"/>
        <v>0</v>
      </c>
    </row>
    <row r="13" spans="1:18" ht="28.2" thickBot="1" x14ac:dyDescent="0.35">
      <c r="A13" s="53" t="s">
        <v>117</v>
      </c>
      <c r="B13" s="160" t="s">
        <v>118</v>
      </c>
      <c r="C13" s="58">
        <v>1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3">
        <f t="shared" si="1"/>
        <v>0</v>
      </c>
      <c r="P13" s="67" t="s">
        <v>133</v>
      </c>
    </row>
    <row r="14" spans="1:18" ht="28.2" thickBot="1" x14ac:dyDescent="0.35">
      <c r="A14" s="53"/>
      <c r="B14" s="161" t="s">
        <v>45</v>
      </c>
      <c r="C14" s="57"/>
      <c r="D14" s="49"/>
      <c r="E14" s="49"/>
      <c r="F14" s="49"/>
      <c r="G14" s="49"/>
      <c r="H14" s="49"/>
      <c r="I14" s="49"/>
      <c r="J14" s="49"/>
      <c r="K14" s="49"/>
      <c r="L14" s="49"/>
      <c r="M14" s="49">
        <v>8</v>
      </c>
      <c r="N14" s="49"/>
      <c r="O14" s="43">
        <f t="shared" si="1"/>
        <v>8</v>
      </c>
    </row>
    <row r="15" spans="1:18" ht="15" thickBot="1" x14ac:dyDescent="0.35">
      <c r="A15" s="53" t="s">
        <v>119</v>
      </c>
      <c r="B15" s="161" t="s">
        <v>120</v>
      </c>
      <c r="C15" s="57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8"/>
    </row>
    <row r="16" spans="1:18" ht="24" customHeight="1" thickBot="1" x14ac:dyDescent="0.35">
      <c r="A16" s="53"/>
      <c r="B16" s="51" t="s">
        <v>46</v>
      </c>
      <c r="C16" s="58"/>
      <c r="D16" s="52">
        <f>SUM(D8:D14)</f>
        <v>0</v>
      </c>
      <c r="E16" s="52">
        <f t="shared" ref="E16:N16" si="2">SUM(E8:E14)</f>
        <v>0</v>
      </c>
      <c r="F16" s="52">
        <f t="shared" si="2"/>
        <v>3</v>
      </c>
      <c r="G16" s="52">
        <f t="shared" si="2"/>
        <v>0</v>
      </c>
      <c r="H16" s="52">
        <f t="shared" si="2"/>
        <v>7</v>
      </c>
      <c r="I16" s="52">
        <f t="shared" si="2"/>
        <v>0</v>
      </c>
      <c r="J16" s="52">
        <f t="shared" si="2"/>
        <v>0</v>
      </c>
      <c r="K16" s="52">
        <f t="shared" si="2"/>
        <v>0</v>
      </c>
      <c r="L16" s="52">
        <f t="shared" si="2"/>
        <v>0</v>
      </c>
      <c r="M16" s="52">
        <f t="shared" si="2"/>
        <v>8</v>
      </c>
      <c r="N16" s="168">
        <f t="shared" si="2"/>
        <v>0</v>
      </c>
      <c r="O16" s="52">
        <f>SUM(O8:O15)</f>
        <v>18</v>
      </c>
      <c r="R16" s="9">
        <f>SUM(D16:N16)</f>
        <v>18</v>
      </c>
    </row>
    <row r="17" spans="1:18" x14ac:dyDescent="0.3">
      <c r="R17" s="9">
        <f>SUM(O8:O14)</f>
        <v>18</v>
      </c>
    </row>
    <row r="18" spans="1:18" ht="15.6" x14ac:dyDescent="0.3">
      <c r="A18" s="60" t="str">
        <f>+'PTS yhteenveto'!A37</f>
        <v>Huom. Vuosittain toistuvat huoltotoimenpiteet eivät sisälly PTS-ehdotukseen</v>
      </c>
    </row>
  </sheetData>
  <mergeCells count="6">
    <mergeCell ref="B5:C5"/>
    <mergeCell ref="H5:O5"/>
    <mergeCell ref="B6:B7"/>
    <mergeCell ref="C6:C7"/>
    <mergeCell ref="D6:M6"/>
    <mergeCell ref="O6:O7"/>
  </mergeCells>
  <pageMargins left="0.7" right="0.7" top="0.75" bottom="0.75" header="0.3" footer="0.3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workbookViewId="0">
      <selection activeCell="D1" sqref="D1"/>
    </sheetView>
  </sheetViews>
  <sheetFormatPr defaultRowHeight="14.4" x14ac:dyDescent="0.3"/>
  <cols>
    <col min="1" max="1" width="9.109375" style="26" customWidth="1"/>
    <col min="2" max="2" width="61.109375" style="26" customWidth="1"/>
    <col min="3" max="3" width="0.44140625" style="26" hidden="1" customWidth="1"/>
    <col min="4" max="4" width="64.6640625" style="26" customWidth="1"/>
    <col min="5" max="5" width="0.109375" style="26" customWidth="1"/>
    <col min="6" max="6" width="42.88671875" style="26" customWidth="1"/>
    <col min="7" max="7" width="20" style="26" customWidth="1"/>
    <col min="8" max="8" width="28.6640625" style="26" customWidth="1"/>
    <col min="9" max="11" width="9.109375" style="84" customWidth="1"/>
  </cols>
  <sheetData>
    <row r="1" spans="1:8" x14ac:dyDescent="0.3">
      <c r="A1" s="83" t="s">
        <v>52</v>
      </c>
      <c r="D1" s="90">
        <v>43087</v>
      </c>
    </row>
    <row r="2" spans="1:8" x14ac:dyDescent="0.3">
      <c r="A2" s="83"/>
      <c r="D2" s="26" t="s">
        <v>51</v>
      </c>
    </row>
    <row r="3" spans="1:8" x14ac:dyDescent="0.3">
      <c r="A3" s="83" t="s">
        <v>138</v>
      </c>
      <c r="D3" s="26" t="s">
        <v>51</v>
      </c>
      <c r="F3" s="85" t="s">
        <v>51</v>
      </c>
    </row>
    <row r="4" spans="1:8" ht="15" thickBot="1" x14ac:dyDescent="0.35"/>
    <row r="5" spans="1:8" ht="31.8" thickBot="1" x14ac:dyDescent="0.35">
      <c r="A5" s="94"/>
      <c r="B5" s="95" t="s">
        <v>53</v>
      </c>
      <c r="C5" s="96"/>
      <c r="D5" s="97" t="s">
        <v>54</v>
      </c>
      <c r="E5" s="97"/>
      <c r="F5" s="97" t="s">
        <v>55</v>
      </c>
      <c r="G5" s="98" t="s">
        <v>56</v>
      </c>
      <c r="H5" s="99" t="s">
        <v>57</v>
      </c>
    </row>
    <row r="6" spans="1:8" x14ac:dyDescent="0.3">
      <c r="A6" s="100">
        <v>2006</v>
      </c>
      <c r="B6" s="101" t="s">
        <v>58</v>
      </c>
      <c r="C6" s="101"/>
      <c r="D6" s="102" t="s">
        <v>139</v>
      </c>
      <c r="E6" s="101"/>
      <c r="F6" s="101"/>
      <c r="G6" s="103"/>
      <c r="H6" s="104"/>
    </row>
    <row r="7" spans="1:8" x14ac:dyDescent="0.3">
      <c r="A7" s="105">
        <v>2006</v>
      </c>
      <c r="B7" s="106" t="s">
        <v>59</v>
      </c>
      <c r="C7" s="106"/>
      <c r="D7" s="106"/>
      <c r="E7" s="106"/>
      <c r="F7" s="106"/>
      <c r="G7" s="107"/>
      <c r="H7" s="108"/>
    </row>
    <row r="8" spans="1:8" x14ac:dyDescent="0.3">
      <c r="A8" s="105">
        <v>2007</v>
      </c>
      <c r="B8" s="109" t="s">
        <v>60</v>
      </c>
      <c r="C8" s="109"/>
      <c r="D8" s="102" t="s">
        <v>140</v>
      </c>
      <c r="E8" s="106"/>
      <c r="F8" s="106"/>
      <c r="G8" s="107"/>
      <c r="H8" s="108"/>
    </row>
    <row r="9" spans="1:8" x14ac:dyDescent="0.3">
      <c r="A9" s="105">
        <v>2008</v>
      </c>
      <c r="B9" s="106" t="s">
        <v>61</v>
      </c>
      <c r="C9" s="106"/>
      <c r="D9" s="106"/>
      <c r="E9" s="106"/>
      <c r="F9" s="106"/>
      <c r="G9" s="107"/>
      <c r="H9" s="108" t="s">
        <v>62</v>
      </c>
    </row>
    <row r="10" spans="1:8" x14ac:dyDescent="0.3">
      <c r="A10" s="105">
        <v>2008</v>
      </c>
      <c r="B10" s="106" t="s">
        <v>162</v>
      </c>
      <c r="C10" s="106"/>
      <c r="D10" s="110" t="s">
        <v>136</v>
      </c>
      <c r="E10" s="106"/>
      <c r="F10" s="106" t="s">
        <v>163</v>
      </c>
      <c r="G10" s="107"/>
      <c r="H10" s="107" t="s">
        <v>164</v>
      </c>
    </row>
    <row r="11" spans="1:8" x14ac:dyDescent="0.3">
      <c r="A11" s="105">
        <v>2009</v>
      </c>
      <c r="B11" s="106" t="s">
        <v>63</v>
      </c>
      <c r="C11" s="106"/>
      <c r="D11" s="111" t="s">
        <v>141</v>
      </c>
      <c r="E11" s="106"/>
      <c r="F11" s="106"/>
      <c r="G11" s="107"/>
      <c r="H11" s="108"/>
    </row>
    <row r="12" spans="1:8" x14ac:dyDescent="0.3">
      <c r="A12" s="105">
        <v>2010</v>
      </c>
      <c r="B12" s="106" t="s">
        <v>64</v>
      </c>
      <c r="C12" s="106"/>
      <c r="D12" s="106"/>
      <c r="E12" s="106"/>
      <c r="F12" s="106"/>
      <c r="G12" s="107"/>
      <c r="H12" s="108"/>
    </row>
    <row r="13" spans="1:8" x14ac:dyDescent="0.3">
      <c r="A13" s="105">
        <v>2010</v>
      </c>
      <c r="B13" s="106" t="s">
        <v>65</v>
      </c>
      <c r="C13" s="106"/>
      <c r="D13" s="106"/>
      <c r="E13" s="106"/>
      <c r="F13" s="106"/>
      <c r="G13" s="107"/>
      <c r="H13" s="108"/>
    </row>
    <row r="14" spans="1:8" ht="28.8" x14ac:dyDescent="0.3">
      <c r="A14" s="105">
        <v>2010</v>
      </c>
      <c r="B14" s="106" t="s">
        <v>66</v>
      </c>
      <c r="C14" s="106"/>
      <c r="D14" s="112" t="s">
        <v>142</v>
      </c>
      <c r="E14" s="106"/>
      <c r="F14" s="106"/>
      <c r="G14" s="107"/>
      <c r="H14" s="108"/>
    </row>
    <row r="15" spans="1:8" x14ac:dyDescent="0.3">
      <c r="A15" s="105">
        <v>2011</v>
      </c>
      <c r="B15" s="106" t="s">
        <v>67</v>
      </c>
      <c r="C15" s="106"/>
      <c r="D15" s="111" t="s">
        <v>143</v>
      </c>
      <c r="E15" s="106"/>
      <c r="F15" s="106"/>
      <c r="G15" s="107"/>
      <c r="H15" s="108"/>
    </row>
    <row r="16" spans="1:8" x14ac:dyDescent="0.3">
      <c r="A16" s="105">
        <v>2013</v>
      </c>
      <c r="B16" s="106" t="s">
        <v>68</v>
      </c>
      <c r="C16" s="106"/>
      <c r="D16" s="106"/>
      <c r="E16" s="106"/>
      <c r="F16" s="106"/>
      <c r="G16" s="107"/>
      <c r="H16" s="107"/>
    </row>
    <row r="17" spans="1:8" x14ac:dyDescent="0.3">
      <c r="A17" s="105">
        <v>2013</v>
      </c>
      <c r="B17" s="106" t="s">
        <v>165</v>
      </c>
      <c r="C17" s="106"/>
      <c r="D17" s="106"/>
      <c r="E17" s="106"/>
      <c r="F17" s="106"/>
      <c r="G17" s="107"/>
      <c r="H17" s="108" t="s">
        <v>69</v>
      </c>
    </row>
    <row r="18" spans="1:8" ht="28.8" x14ac:dyDescent="0.3">
      <c r="A18" s="105">
        <v>2014</v>
      </c>
      <c r="B18" s="106" t="s">
        <v>70</v>
      </c>
      <c r="C18" s="106"/>
      <c r="D18" s="110" t="s">
        <v>137</v>
      </c>
      <c r="E18" s="106"/>
      <c r="F18" s="106"/>
      <c r="G18" s="107" t="s">
        <v>144</v>
      </c>
      <c r="H18" s="107"/>
    </row>
    <row r="19" spans="1:8" x14ac:dyDescent="0.3">
      <c r="A19" s="105">
        <v>2014</v>
      </c>
      <c r="B19" s="106" t="s">
        <v>71</v>
      </c>
      <c r="C19" s="106"/>
      <c r="D19" s="106"/>
      <c r="E19" s="106"/>
      <c r="F19" s="106"/>
      <c r="G19" s="107"/>
      <c r="H19" s="108"/>
    </row>
    <row r="20" spans="1:8" x14ac:dyDescent="0.3">
      <c r="A20" s="105">
        <v>2014</v>
      </c>
      <c r="B20" s="106" t="s">
        <v>72</v>
      </c>
      <c r="C20" s="106"/>
      <c r="D20" s="106"/>
      <c r="E20" s="106"/>
      <c r="F20" s="106"/>
      <c r="G20" s="107"/>
      <c r="H20" s="108"/>
    </row>
    <row r="21" spans="1:8" ht="28.8" x14ac:dyDescent="0.3">
      <c r="A21" s="105">
        <v>2015</v>
      </c>
      <c r="B21" s="106" t="s">
        <v>145</v>
      </c>
      <c r="C21" s="106"/>
      <c r="D21" s="106" t="s">
        <v>73</v>
      </c>
      <c r="E21" s="106"/>
      <c r="F21" s="106" t="s">
        <v>74</v>
      </c>
      <c r="G21" s="107" t="s">
        <v>166</v>
      </c>
      <c r="H21" s="108" t="s">
        <v>75</v>
      </c>
    </row>
    <row r="22" spans="1:8" ht="28.8" x14ac:dyDescent="0.3">
      <c r="A22" s="113"/>
      <c r="B22" s="113"/>
      <c r="C22" s="113"/>
      <c r="D22" s="106" t="s">
        <v>76</v>
      </c>
      <c r="E22" s="106"/>
      <c r="F22" s="106" t="s">
        <v>82</v>
      </c>
      <c r="G22" s="107"/>
      <c r="H22" s="108"/>
    </row>
    <row r="23" spans="1:8" ht="28.8" x14ac:dyDescent="0.3">
      <c r="A23" s="113"/>
      <c r="B23" s="113"/>
      <c r="C23" s="113"/>
      <c r="D23" s="106" t="s">
        <v>77</v>
      </c>
      <c r="E23" s="106"/>
      <c r="F23" s="106"/>
      <c r="G23" s="107"/>
      <c r="H23" s="108"/>
    </row>
    <row r="24" spans="1:8" ht="28.8" x14ac:dyDescent="0.3">
      <c r="A24" s="113"/>
      <c r="B24" s="113"/>
      <c r="C24" s="113"/>
      <c r="D24" s="106" t="s">
        <v>78</v>
      </c>
      <c r="E24" s="106"/>
      <c r="F24" s="106"/>
      <c r="G24" s="107"/>
      <c r="H24" s="108"/>
    </row>
    <row r="25" spans="1:8" ht="15" thickBot="1" x14ac:dyDescent="0.35">
      <c r="A25" s="113"/>
      <c r="B25" s="113"/>
      <c r="C25" s="113"/>
      <c r="D25" s="106" t="s">
        <v>79</v>
      </c>
      <c r="E25" s="106"/>
      <c r="F25" s="106"/>
      <c r="G25" s="107"/>
      <c r="H25" s="108" t="s">
        <v>80</v>
      </c>
    </row>
    <row r="26" spans="1:8" x14ac:dyDescent="0.3">
      <c r="A26" s="114">
        <v>2016</v>
      </c>
      <c r="B26" s="115" t="s">
        <v>146</v>
      </c>
      <c r="C26" s="116"/>
      <c r="D26" s="117"/>
      <c r="E26" s="116"/>
      <c r="F26" s="116"/>
      <c r="G26" s="118" t="s">
        <v>155</v>
      </c>
      <c r="H26" s="119"/>
    </row>
    <row r="27" spans="1:8" x14ac:dyDescent="0.3">
      <c r="A27" s="120"/>
      <c r="B27" s="120"/>
      <c r="C27" s="120"/>
      <c r="D27" s="121" t="s">
        <v>147</v>
      </c>
      <c r="E27" s="120"/>
      <c r="F27" s="120"/>
      <c r="G27" s="122"/>
      <c r="H27" s="108"/>
    </row>
    <row r="28" spans="1:8" ht="28.8" x14ac:dyDescent="0.3">
      <c r="A28" s="120"/>
      <c r="B28" s="120"/>
      <c r="C28" s="120"/>
      <c r="D28" s="121" t="s">
        <v>160</v>
      </c>
      <c r="E28" s="120"/>
      <c r="F28" s="120"/>
      <c r="G28" s="122"/>
      <c r="H28" s="108" t="s">
        <v>51</v>
      </c>
    </row>
    <row r="29" spans="1:8" x14ac:dyDescent="0.3">
      <c r="A29" s="120"/>
      <c r="B29" s="120"/>
      <c r="C29" s="120"/>
      <c r="D29" s="123" t="s">
        <v>148</v>
      </c>
      <c r="E29" s="120"/>
      <c r="F29" s="120"/>
      <c r="G29" s="122" t="s">
        <v>81</v>
      </c>
      <c r="H29" s="108"/>
    </row>
    <row r="30" spans="1:8" ht="28.8" x14ac:dyDescent="0.3">
      <c r="A30" s="120"/>
      <c r="B30" s="120"/>
      <c r="C30" s="120"/>
      <c r="D30" s="121" t="s">
        <v>149</v>
      </c>
      <c r="E30" s="120"/>
      <c r="F30" s="120"/>
      <c r="G30" s="122"/>
      <c r="H30" s="108"/>
    </row>
    <row r="31" spans="1:8" x14ac:dyDescent="0.3">
      <c r="A31" s="120"/>
      <c r="B31" s="120"/>
      <c r="C31" s="120"/>
      <c r="D31" s="121" t="s">
        <v>150</v>
      </c>
      <c r="E31" s="120"/>
      <c r="F31" s="120"/>
      <c r="G31" s="122"/>
      <c r="H31" s="108"/>
    </row>
    <row r="32" spans="1:8" x14ac:dyDescent="0.3">
      <c r="A32" s="120"/>
      <c r="B32" s="120"/>
      <c r="C32" s="120"/>
      <c r="D32" s="121" t="s">
        <v>151</v>
      </c>
      <c r="E32" s="120"/>
      <c r="F32" s="120"/>
      <c r="G32" s="122"/>
      <c r="H32" s="108"/>
    </row>
    <row r="33" spans="1:8" x14ac:dyDescent="0.3">
      <c r="A33" s="120"/>
      <c r="B33" s="120"/>
      <c r="C33" s="120"/>
      <c r="D33" s="123" t="s">
        <v>152</v>
      </c>
      <c r="E33" s="120"/>
      <c r="F33" s="120"/>
      <c r="G33" s="122"/>
      <c r="H33" s="108"/>
    </row>
    <row r="34" spans="1:8" x14ac:dyDescent="0.3">
      <c r="A34" s="120"/>
      <c r="B34" s="120"/>
      <c r="C34" s="120"/>
      <c r="D34" s="123" t="s">
        <v>156</v>
      </c>
      <c r="E34" s="120"/>
      <c r="F34" s="120"/>
      <c r="G34" s="122"/>
      <c r="H34" s="108" t="s">
        <v>157</v>
      </c>
    </row>
    <row r="35" spans="1:8" ht="28.8" x14ac:dyDescent="0.3">
      <c r="A35" s="120"/>
      <c r="B35" s="120"/>
      <c r="C35" s="120"/>
      <c r="D35" s="121" t="s">
        <v>158</v>
      </c>
      <c r="E35" s="120"/>
      <c r="F35" s="120"/>
      <c r="G35" s="122"/>
      <c r="H35" s="108"/>
    </row>
    <row r="36" spans="1:8" ht="15" thickBot="1" x14ac:dyDescent="0.35">
      <c r="A36" s="124"/>
      <c r="B36" s="125"/>
      <c r="C36" s="125"/>
      <c r="D36" s="126" t="s">
        <v>161</v>
      </c>
      <c r="E36" s="125"/>
      <c r="F36" s="125"/>
      <c r="G36" s="127"/>
      <c r="H36" s="128"/>
    </row>
    <row r="37" spans="1:8" ht="28.8" x14ac:dyDescent="0.3">
      <c r="A37" s="114">
        <v>2017</v>
      </c>
      <c r="B37" s="115" t="s">
        <v>167</v>
      </c>
      <c r="C37" s="116"/>
      <c r="D37" s="129"/>
      <c r="E37" s="116"/>
      <c r="F37" s="116"/>
      <c r="G37" s="130" t="s">
        <v>168</v>
      </c>
      <c r="H37" s="103" t="s">
        <v>169</v>
      </c>
    </row>
    <row r="38" spans="1:8" x14ac:dyDescent="0.3">
      <c r="A38" s="105"/>
      <c r="B38" s="120"/>
      <c r="C38" s="120"/>
      <c r="D38" s="123" t="s">
        <v>159</v>
      </c>
      <c r="E38" s="120"/>
      <c r="F38" s="120"/>
      <c r="G38" s="122"/>
      <c r="H38" s="108"/>
    </row>
    <row r="39" spans="1:8" x14ac:dyDescent="0.3">
      <c r="A39" s="113"/>
      <c r="B39" s="113"/>
      <c r="C39" s="113"/>
      <c r="D39" s="131" t="s">
        <v>170</v>
      </c>
      <c r="E39" s="113"/>
      <c r="F39" s="113"/>
      <c r="G39" s="113"/>
      <c r="H39" s="113"/>
    </row>
    <row r="40" spans="1:8" ht="28.8" x14ac:dyDescent="0.3">
      <c r="A40" s="113"/>
      <c r="B40" s="113"/>
      <c r="C40" s="113"/>
      <c r="D40" s="132" t="s">
        <v>171</v>
      </c>
      <c r="E40" s="113"/>
      <c r="F40" s="113"/>
      <c r="G40" s="113"/>
      <c r="H40" s="113"/>
    </row>
    <row r="41" spans="1:8" x14ac:dyDescent="0.3">
      <c r="A41" s="113"/>
      <c r="B41" s="113"/>
      <c r="C41" s="113"/>
      <c r="D41" s="133" t="s">
        <v>172</v>
      </c>
      <c r="E41" s="113"/>
      <c r="F41" s="113"/>
      <c r="G41" s="113"/>
      <c r="H41" s="113"/>
    </row>
    <row r="42" spans="1:8" x14ac:dyDescent="0.3">
      <c r="A42" s="113"/>
      <c r="B42" s="113"/>
      <c r="C42" s="113"/>
      <c r="D42" s="134" t="s">
        <v>173</v>
      </c>
      <c r="E42" s="113"/>
      <c r="F42" s="113"/>
      <c r="G42" s="113"/>
      <c r="H42" s="113"/>
    </row>
    <row r="43" spans="1:8" ht="27.6" x14ac:dyDescent="0.3">
      <c r="A43" s="113"/>
      <c r="B43" s="113"/>
      <c r="C43" s="113"/>
      <c r="D43" s="135" t="s">
        <v>174</v>
      </c>
      <c r="E43" s="113"/>
      <c r="F43" s="113"/>
      <c r="G43" s="113"/>
      <c r="H43" s="113"/>
    </row>
    <row r="44" spans="1:8" x14ac:dyDescent="0.3">
      <c r="A44" s="113"/>
      <c r="B44" s="113"/>
      <c r="C44" s="113"/>
      <c r="D44" s="136" t="s">
        <v>175</v>
      </c>
      <c r="E44" s="113"/>
      <c r="F44" s="113"/>
      <c r="G44" s="113"/>
      <c r="H44" s="113"/>
    </row>
    <row r="45" spans="1:8" ht="27.6" x14ac:dyDescent="0.3">
      <c r="A45" s="113"/>
      <c r="B45" s="113"/>
      <c r="C45" s="113"/>
      <c r="D45" s="137" t="s">
        <v>176</v>
      </c>
      <c r="E45" s="113"/>
      <c r="F45" s="113"/>
      <c r="G45" s="113"/>
      <c r="H45" s="113"/>
    </row>
    <row r="46" spans="1:8" x14ac:dyDescent="0.3">
      <c r="A46" s="113"/>
      <c r="B46" s="113"/>
      <c r="C46" s="113"/>
      <c r="D46" s="135" t="s">
        <v>115</v>
      </c>
      <c r="E46" s="113"/>
      <c r="F46" s="113"/>
      <c r="G46" s="113"/>
      <c r="H46" s="113"/>
    </row>
    <row r="47" spans="1:8" x14ac:dyDescent="0.3">
      <c r="A47" s="113"/>
      <c r="B47" s="113"/>
      <c r="C47" s="113"/>
      <c r="D47" s="138" t="s">
        <v>177</v>
      </c>
      <c r="E47" s="113"/>
      <c r="F47" s="113"/>
      <c r="G47" s="113"/>
      <c r="H47" s="113"/>
    </row>
    <row r="48" spans="1:8" ht="28.8" x14ac:dyDescent="0.3">
      <c r="A48" s="113"/>
      <c r="B48" s="113"/>
      <c r="C48" s="113"/>
      <c r="D48" s="137" t="s">
        <v>178</v>
      </c>
      <c r="E48" s="113"/>
      <c r="F48" s="113"/>
      <c r="G48" s="113"/>
      <c r="H48" s="107" t="s">
        <v>179</v>
      </c>
    </row>
    <row r="49" spans="1:8" x14ac:dyDescent="0.3">
      <c r="A49" s="113"/>
      <c r="B49" s="113"/>
      <c r="C49" s="113"/>
      <c r="D49" s="139"/>
      <c r="E49" s="113"/>
      <c r="F49" s="113"/>
      <c r="G49" s="113"/>
      <c r="H49" s="113"/>
    </row>
    <row r="50" spans="1:8" ht="15" thickBot="1" x14ac:dyDescent="0.35">
      <c r="A50" s="140"/>
      <c r="B50" s="140"/>
      <c r="C50" s="140"/>
      <c r="D50" s="141"/>
      <c r="E50" s="140"/>
      <c r="F50" s="140"/>
      <c r="G50" s="140"/>
      <c r="H50" s="140"/>
    </row>
    <row r="52" spans="1:8" x14ac:dyDescent="0.3">
      <c r="D52" s="142"/>
    </row>
    <row r="53" spans="1:8" x14ac:dyDescent="0.3">
      <c r="D53" s="1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2</vt:i4>
      </vt:variant>
    </vt:vector>
  </HeadingPairs>
  <TitlesOfParts>
    <vt:vector size="7" baseType="lpstr">
      <vt:lpstr>PTS yhteenveto</vt:lpstr>
      <vt:lpstr>Rakenne</vt:lpstr>
      <vt:lpstr>LVIA</vt:lpstr>
      <vt:lpstr>Sähkö</vt:lpstr>
      <vt:lpstr>Korjaushistoria 2006-</vt:lpstr>
      <vt:lpstr>'PTS yhteenveto'!Tulostusalue</vt:lpstr>
      <vt:lpstr>Rakenne!Tulostusalue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Jorma</dc:creator>
  <cp:lastModifiedBy>jorma mäkinen</cp:lastModifiedBy>
  <cp:lastPrinted>2017-01-24T10:59:02Z</cp:lastPrinted>
  <dcterms:created xsi:type="dcterms:W3CDTF">2016-06-29T10:02:16Z</dcterms:created>
  <dcterms:modified xsi:type="dcterms:W3CDTF">2018-01-30T18:42:47Z</dcterms:modified>
</cp:coreProperties>
</file>